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0" windowWidth="23190" windowHeight="14520" tabRatio="663" activeTab="0"/>
  </bookViews>
  <sheets>
    <sheet name="REKAPITULACIJA" sheetId="1" r:id="rId1"/>
    <sheet name="A preddela " sheetId="2" r:id="rId2"/>
    <sheet name="B zemeljska dela " sheetId="3" r:id="rId3"/>
    <sheet name="C zgornji ustroj " sheetId="4" r:id="rId4"/>
    <sheet name="D betonska dela" sheetId="5" r:id="rId5"/>
    <sheet name="E oprema" sheetId="6" r:id="rId6"/>
    <sheet name="F Razsvetljava" sheetId="7" r:id="rId7"/>
  </sheets>
  <definedNames>
    <definedName name="_xlnm.Print_Titles" localSheetId="3">'C zgornji ustroj '!$1:$3</definedName>
    <definedName name="_xlnm.Print_Titles" localSheetId="4">'D betonska dela'!$1:$3</definedName>
    <definedName name="_xlnm.Print_Titles" localSheetId="5">'E oprema'!$1:$3</definedName>
  </definedNames>
  <calcPr fullCalcOnLoad="1"/>
</workbook>
</file>

<file path=xl/sharedStrings.xml><?xml version="1.0" encoding="utf-8"?>
<sst xmlns="http://schemas.openxmlformats.org/spreadsheetml/2006/main" count="274" uniqueCount="133">
  <si>
    <t xml:space="preserve">oznaka </t>
  </si>
  <si>
    <t>opis</t>
  </si>
  <si>
    <t xml:space="preserve">količina </t>
  </si>
  <si>
    <t>enota</t>
  </si>
  <si>
    <t>količina x cena</t>
  </si>
  <si>
    <t>postavke</t>
  </si>
  <si>
    <t xml:space="preserve"> postavke</t>
  </si>
  <si>
    <t>PREDDELA</t>
  </si>
  <si>
    <t>Skupaj: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</si>
  <si>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</si>
  <si>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</si>
  <si>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t>ZEMELJSKA DELA</t>
  </si>
  <si>
    <t>SKUPAJ:</t>
  </si>
  <si>
    <t>kom</t>
  </si>
  <si>
    <t>cena za enoto</t>
  </si>
  <si>
    <t xml:space="preserve">projektantska </t>
  </si>
  <si>
    <t>A.</t>
  </si>
  <si>
    <t>B.</t>
  </si>
  <si>
    <t>C.</t>
  </si>
  <si>
    <t xml:space="preserve">                                                            </t>
  </si>
  <si>
    <t>ocena</t>
  </si>
  <si>
    <t>3.</t>
  </si>
  <si>
    <t>4.</t>
  </si>
  <si>
    <t>1.</t>
  </si>
  <si>
    <t>2.</t>
  </si>
  <si>
    <t>ZGORNJI USTROJ</t>
  </si>
  <si>
    <t>REKAPITULACIJA</t>
  </si>
  <si>
    <t>5.</t>
  </si>
  <si>
    <t xml:space="preserve">Dobava in vgrajevanje obrabnega sloja bitumenskega betona z uvaljanjem in komprimiranjem. </t>
  </si>
  <si>
    <t>Zakoličba detajnih točk</t>
  </si>
  <si>
    <t>a.) 5 cm AC 22 base BIT 50/70 A3</t>
  </si>
  <si>
    <t>m</t>
  </si>
  <si>
    <t>8.</t>
  </si>
  <si>
    <t>6.</t>
  </si>
  <si>
    <t>7.</t>
  </si>
  <si>
    <t>9.</t>
  </si>
  <si>
    <t>11.</t>
  </si>
  <si>
    <t>12.</t>
  </si>
  <si>
    <t>Površinski izkop humusa v debelini 
20 cm.</t>
  </si>
  <si>
    <t>a.) deponiranje na gradbišču za ponovno
     vgradnjo</t>
  </si>
  <si>
    <t>Planiranje v ravnini in vzdolžnih sklonih v izkopih in nasipih s točnostjo +/- 3 cm.</t>
  </si>
  <si>
    <t>Mehansko utrjevanje površin v ravnini s komprimacijskimi sredstvi do zahtevne zbitosti.</t>
  </si>
  <si>
    <t>D.</t>
  </si>
  <si>
    <t>E.</t>
  </si>
  <si>
    <t>Dobava in in polaganje geotekstila-filc 200</t>
  </si>
  <si>
    <t>Humusiranje zelenic v debelini 20 cm s predhodno izkopanim in na gradbišču deponiranim humusom, s planiranjem, zasejanjem s travnim semenom in uvaljanjem</t>
  </si>
  <si>
    <t>b.) 3 cm AC 8 surf BIT 50/70 A3</t>
  </si>
  <si>
    <t>Dobava in montaža tipske lovilne mreže  h= 5m, profili iz vroče cinkanih cevi d=4-5mm, postavljeni na 5 m, z napenjalnimi jeklenimi vrvmi na treh višinah, vključno z vsem potrebnim montažnim materialom</t>
  </si>
  <si>
    <t xml:space="preserve">Izdelava talnih obeležb za igrišče </t>
  </si>
  <si>
    <t>a. košarka na asfaltni podlagi</t>
  </si>
  <si>
    <t>b. odbojka na asfaltni podlagi</t>
  </si>
  <si>
    <t>b.) s prečnim transportom na parceli, razprostiranjem, s planiranjem, zasejanjem s travnim semenom in uvaljanjem</t>
  </si>
  <si>
    <t>c.) nakladanje na kamione, odvoz in  
    deponiranje na deponiji</t>
  </si>
  <si>
    <t>Površinski izkop slabo nosilnega materiala in materiala III. ktg, z nakladanjem na kamione, odvoz in deponiranje na deponiji-izkop za igrišča in dovoz</t>
  </si>
  <si>
    <t>Izkop za temelje ograje in luči v materialu III. ktg, z nakladanjem na kamione, odvoz in deponiranje na deponiji</t>
  </si>
  <si>
    <t>Razna manjša nepredvidena dela, ki se bodo obračunavala na osnovi vpisa v gradbeni dnevnik. (5,0% del postavk 
1-7).</t>
  </si>
  <si>
    <t>Izdelava posteljice iz drobljenih kamnitih zrn deb. 35cm, zmrzlinsko odporen drobljenec (vsebnost finih delcev v materialu f5) granulacije 0-63mm z dobavo materiala, transporti, razgrinjanje v dveh slojih, planiranje in nabijanje do potrebne zbitosti. Vrhnji sloj planirati na točnost +- 1cm, (statični deformacijski modul Evs2 &gt; 60 Mpa, zgoščenost 98 % po Proctorju). 
Obračun: po m3 vgrajenega gramoza  (ocena po povzetku zunanjih površin v PZI)"</t>
  </si>
  <si>
    <t>Izdelava nevezane nosilne plasti enakomerno zrnatega drobljenca iz kamnine v debelini 15cm, zmrzlinsko odporen (vsebnost finih delcev v materialu f5), granulacije 0-31,5mm z dobavo materiala, transporti, razgrinjanje, planiranje in nabijanje do potrebne zbitosti. Vrhnji sloj planirati na točnost +- 1cm, (statični deformacijski modul Evs2&gt; 100 Mpa, zgoščenost 98 % po Proctorju). 
Obračun: po m3 vgrajenega gramoza  (ocena po povzetku zunanjih površin v PZI)</t>
  </si>
  <si>
    <t>Dobava in mehansko vgrajevanje tamponskega sloja iz drobljenega kamnitega materiala 4-8 mm za podlago nogometnega igrišča v debelini 4 cm,  z
utrjevanjem in ravnanjem v predpisanem
nagibu. Trdnost min 50 MPa, skupna uvaljana višina nasutja 40 mm.</t>
  </si>
  <si>
    <t xml:space="preserve">Dobava in mehansko vgrajevanje drobljenega kamnitega materiala 0-8 mm v debelini 10 cm,  z utrjevanjem in ravnanjem v predpisanem nagibu
(makadamski dovoz, bankina ob lokalni cesti, pešpoti) </t>
  </si>
  <si>
    <t xml:space="preserve">Dobava in vgrajevanje bitudrobirja z uvaljanjem in komprimiranjem 
</t>
  </si>
  <si>
    <t>Dobava in vgraditev betonskih robnikov v
betonsko podlago MB 20. Dimenzije robnikov 10/25/100-ravni rob</t>
  </si>
  <si>
    <t>OPREMA</t>
  </si>
  <si>
    <t>Dobava in montaža koša za košarko (enocevni 165cm)</t>
  </si>
  <si>
    <t>Dobava in motaža fiksnih ALU golov - notranja mera 2x4m</t>
  </si>
  <si>
    <t>Dobava in motaža mreže za odbojko s pripadajočo konstrukcijo</t>
  </si>
  <si>
    <t>Dobava malih prenosnih golov</t>
  </si>
  <si>
    <t>BETONSKA DELA</t>
  </si>
  <si>
    <t>Nabava, dobava in vgrajevanje betona C12/15 v nearmirane konstrukcije, prereza od 0,08-0,12 m3/m1-m2</t>
  </si>
  <si>
    <t>a)</t>
  </si>
  <si>
    <r>
      <t>m</t>
    </r>
    <r>
      <rPr>
        <vertAlign val="superscript"/>
        <sz val="10"/>
        <rFont val="Arial CE"/>
        <family val="0"/>
      </rPr>
      <t>2</t>
    </r>
  </si>
  <si>
    <t>b)</t>
  </si>
  <si>
    <t>podložni beton pod točkovnimi temelji d=10cm</t>
  </si>
  <si>
    <t>cev fi 60×100cm (lovilna ograja, kandelabri)</t>
  </si>
  <si>
    <t>cev fi 80×100cm (odbojka)</t>
  </si>
  <si>
    <t>c)</t>
  </si>
  <si>
    <t>cev fi 100×100cm (koši, goli)</t>
  </si>
  <si>
    <t>d)</t>
  </si>
  <si>
    <t>cev fi 100×150cm (kandelabri)</t>
  </si>
  <si>
    <t>Nabava, dobava in vgrajevanje betona C25/30 v armiranobetonski konstrukcijski prerez 0,16-0,20 m3/m1-m2</t>
  </si>
  <si>
    <t>cev fi 60×100cm (lovilna ograja)</t>
  </si>
  <si>
    <r>
      <t>m</t>
    </r>
    <r>
      <rPr>
        <vertAlign val="superscript"/>
        <sz val="10"/>
        <rFont val="Arial CE"/>
        <family val="0"/>
      </rPr>
      <t>3</t>
    </r>
  </si>
  <si>
    <t>Nabava, dobava in vgrajevanje betona C25/30 v armirane konstrukcije, prereza od 0,20-0,30 m3/m1-m2, vključno z opaženjem</t>
  </si>
  <si>
    <t>kg</t>
  </si>
  <si>
    <t>E</t>
  </si>
  <si>
    <t>Nabava, dobava in vgrajevanje betonskih cevi za temelje z vsemi potrebnimi deli</t>
  </si>
  <si>
    <t>Razna manjša nepredvidena dela, ki se bodo obračunavala na osnovi vpisa v gradbeni dnevnik. (1,0% del postavk 
1-12).</t>
  </si>
  <si>
    <r>
      <t xml:space="preserve">Dobava, polaganje in vezanje srednje zahtevne armature. Obračun po armaturnem izvlečku.  (Ocena 110 kg/m3)
</t>
    </r>
    <r>
      <rPr>
        <u val="single"/>
        <sz val="10"/>
        <rFont val="Arial CE"/>
        <family val="0"/>
      </rPr>
      <t>plošča:</t>
    </r>
    <r>
      <rPr>
        <sz val="10"/>
        <rFont val="Arial CE"/>
        <family val="2"/>
      </rPr>
      <t xml:space="preserve">
mreže Q335 ±
stremena RA fi10/200mm
palice RA 8×fi14mm
</t>
    </r>
    <r>
      <rPr>
        <u val="single"/>
        <sz val="10"/>
        <rFont val="Arial CE"/>
        <family val="0"/>
      </rPr>
      <t>točkovni temelji:</t>
    </r>
    <r>
      <rPr>
        <sz val="10"/>
        <rFont val="Arial CE"/>
        <family val="2"/>
      </rPr>
      <t xml:space="preserve">
U palice RA fi12mm
spiralna RA fi8mm
</t>
    </r>
  </si>
  <si>
    <t>točkovni temelji</t>
  </si>
  <si>
    <t>c. mali nogomet na umetni travi</t>
  </si>
  <si>
    <t>POPIS MATERIALA IN DEL</t>
  </si>
  <si>
    <t>A/</t>
  </si>
  <si>
    <t>ELEKTRIČNE INŠTALACIJE</t>
  </si>
  <si>
    <t>Poz.</t>
  </si>
  <si>
    <t>Popis za dobavo in montažo</t>
  </si>
  <si>
    <t>m.e.</t>
  </si>
  <si>
    <t>kol.</t>
  </si>
  <si>
    <t>cena/enoto</t>
  </si>
  <si>
    <t>skupna cena</t>
  </si>
  <si>
    <t>I.</t>
  </si>
  <si>
    <t>II.</t>
  </si>
  <si>
    <t>CEVI, KABLI IN IZVODI</t>
  </si>
  <si>
    <t>Polaganje PVC cevi (znotraj gladka) v izkopani kabelski jarek, komplet:</t>
  </si>
  <si>
    <t>PVC fi 110 mm</t>
  </si>
  <si>
    <t>PVC fi 50 mm</t>
  </si>
  <si>
    <t>kpl</t>
  </si>
  <si>
    <t>STRELOVOD - OZEMLJITVE</t>
  </si>
  <si>
    <t xml:space="preserve">Valjanec Fe-Zn 25x4mm, za povezavo kandelabrov in vseh kovinskih delov, položen v zemljo nad napajalnim kablom, </t>
  </si>
  <si>
    <t>Ploščica za spoj valjanca na kandelaber, dimenzij         120 x 25 x 6 mm po detajlu "A" za načrt spoja valjanca na kandelaber in zaščitena z antikorozijskim premazom</t>
  </si>
  <si>
    <t>Izvedba raznih spojeh, komplet z ustreznimi objemkami ( križni, vijačni, ….), za ozemljitev ograj in kovinskih konstrukcij</t>
  </si>
  <si>
    <t>B/</t>
  </si>
  <si>
    <t>ZAKLJUČNA DELA</t>
  </si>
  <si>
    <t>Snemanje trase kablovoda in vris v kataster :</t>
  </si>
  <si>
    <t>Kontrolne meritve:</t>
  </si>
  <si>
    <t>*galvanskih stikov, ozemljitve in izol. upornosti</t>
  </si>
  <si>
    <t>KABLI IN IZVODI</t>
  </si>
  <si>
    <t>F.</t>
  </si>
  <si>
    <t>ELEKTRIČNE INŠTALACIJE (z zaključnimi deli)</t>
  </si>
  <si>
    <t>Investitor:</t>
  </si>
  <si>
    <t>Občina Vodice</t>
  </si>
  <si>
    <t>Kopitarjev trg 1, 1217 Vodice</t>
  </si>
  <si>
    <t>ZADEVA: PONUDBENI PREDRAČUN, št.</t>
  </si>
  <si>
    <t>Objekt: »Večnamensko športno rekreativno igrišče Utik«</t>
  </si>
  <si>
    <t>Ponudnik:</t>
  </si>
  <si>
    <t>Kraj in datum:</t>
  </si>
  <si>
    <t>SKUPAJ (brez DDV):</t>
  </si>
  <si>
    <t xml:space="preserve"> POPUST (v %):</t>
  </si>
  <si>
    <t>%</t>
  </si>
  <si>
    <t>v EUR</t>
  </si>
  <si>
    <t>SKUPAJ S POPUSTOM (brez DDV):</t>
  </si>
  <si>
    <t>DDV</t>
  </si>
  <si>
    <t>SKUPAJ Z DDV:</t>
  </si>
  <si>
    <t>Dobava in vgradnja umetne trave za nogomet zadnje generacije s certifikatom FIFA Quality Pro - v rolah šir. 400 cm, viš. vlaken 50 mm, s polnjenjem po navodilih proizvajalca, kot npr. art. FT360 XL 50 (ali podobno po veljavnih standardih FIFA)
igralna površina: 20 x 40 m
površina igrišča: 21 x 42 m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</si>
</sst>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#,##0.00\ [$€-1]"/>
    <numFmt numFmtId="183" formatCode="[$-424]d\.\ mmmm\ yyyy"/>
    <numFmt numFmtId="184" formatCode="#,##0.00\ [$€-813]"/>
    <numFmt numFmtId="185" formatCode="#,##0.00\ &quot;SIT&quot;"/>
    <numFmt numFmtId="186" formatCode="#,##0.00\ &quot;€&quot;"/>
    <numFmt numFmtId="187" formatCode="0.0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vertAlign val="superscript"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u val="single"/>
      <sz val="10"/>
      <name val="Arial CE"/>
      <family val="0"/>
    </font>
    <font>
      <sz val="10"/>
      <color indexed="9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>
      <alignment/>
      <protection/>
    </xf>
    <xf numFmtId="0" fontId="45" fillId="22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0" fontId="0" fillId="0" borderId="12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/>
    </xf>
    <xf numFmtId="4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justify" vertical="top"/>
    </xf>
    <xf numFmtId="182" fontId="7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 horizontal="right"/>
    </xf>
    <xf numFmtId="182" fontId="7" fillId="0" borderId="1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top" wrapText="1"/>
    </xf>
    <xf numFmtId="182" fontId="0" fillId="0" borderId="0" xfId="0" applyNumberFormat="1" applyAlignment="1">
      <alignment/>
    </xf>
    <xf numFmtId="4" fontId="4" fillId="0" borderId="0" xfId="0" applyNumberFormat="1" applyFont="1" applyFill="1" applyAlignment="1">
      <alignment horizontal="center"/>
    </xf>
    <xf numFmtId="4" fontId="4" fillId="0" borderId="11" xfId="0" applyNumberFormat="1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4" fillId="0" borderId="0" xfId="0" applyNumberFormat="1" applyFont="1" applyFill="1" applyBorder="1" applyAlignment="1">
      <alignment horizontal="center" vertical="top"/>
    </xf>
    <xf numFmtId="0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 vertical="top"/>
    </xf>
    <xf numFmtId="4" fontId="0" fillId="0" borderId="0" xfId="41" applyNumberFormat="1" applyFont="1" applyFill="1" applyAlignment="1" applyProtection="1">
      <alignment horizontal="right"/>
      <protection locked="0"/>
    </xf>
    <xf numFmtId="0" fontId="0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left"/>
    </xf>
    <xf numFmtId="186" fontId="0" fillId="0" borderId="0" xfId="0" applyNumberFormat="1" applyAlignment="1">
      <alignment/>
    </xf>
    <xf numFmtId="0" fontId="0" fillId="0" borderId="0" xfId="0" applyAlignment="1">
      <alignment wrapText="1"/>
    </xf>
    <xf numFmtId="0" fontId="18" fillId="33" borderId="0" xfId="0" applyFont="1" applyFill="1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6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60" applyNumberFormat="1" applyFont="1" applyBorder="1" applyAlignment="1">
      <alignment horizontal="right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187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2" fontId="20" fillId="0" borderId="0" xfId="6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0" borderId="0" xfId="6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2" fontId="8" fillId="0" borderId="0" xfId="6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8" fillId="0" borderId="0" xfId="6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6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6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4" fontId="1" fillId="0" borderId="0" xfId="60" applyNumberFormat="1" applyFont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60" applyNumberFormat="1" applyFont="1" applyBorder="1" applyAlignment="1">
      <alignment horizontal="center"/>
    </xf>
    <xf numFmtId="0" fontId="1" fillId="0" borderId="0" xfId="0" applyFont="1" applyBorder="1" applyAlignment="1" quotePrefix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" fontId="9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182" fontId="9" fillId="0" borderId="13" xfId="0" applyNumberFormat="1" applyFont="1" applyBorder="1" applyAlignment="1">
      <alignment/>
    </xf>
    <xf numFmtId="186" fontId="9" fillId="0" borderId="13" xfId="0" applyNumberFormat="1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2" fontId="0" fillId="0" borderId="0" xfId="60" applyNumberFormat="1" applyFont="1" applyFill="1" applyBorder="1" applyAlignment="1">
      <alignment horizontal="center"/>
    </xf>
    <xf numFmtId="4" fontId="0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" fontId="1" fillId="0" borderId="0" xfId="6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Continuous"/>
      <protection locked="0"/>
    </xf>
    <xf numFmtId="4" fontId="0" fillId="0" borderId="0" xfId="0" applyNumberFormat="1" applyAlignment="1" applyProtection="1">
      <alignment/>
      <protection locked="0"/>
    </xf>
    <xf numFmtId="4" fontId="9" fillId="0" borderId="13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center" vertical="top"/>
      <protection/>
    </xf>
    <xf numFmtId="4" fontId="4" fillId="0" borderId="11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4" fontId="4" fillId="0" borderId="0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justify" vertical="top" wrapText="1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41" applyFont="1" applyFill="1" applyAlignment="1" applyProtection="1">
      <alignment horizontal="right" vertical="top"/>
      <protection/>
    </xf>
    <xf numFmtId="49" fontId="17" fillId="0" borderId="0" xfId="41" applyNumberFormat="1" applyFont="1" applyFill="1" applyBorder="1" applyAlignment="1" applyProtection="1">
      <alignment horizontal="left" vertical="top" wrapText="1"/>
      <protection/>
    </xf>
    <xf numFmtId="0" fontId="0" fillId="0" borderId="0" xfId="41" applyFont="1" applyFill="1" applyAlignment="1" applyProtection="1">
      <alignment horizontal="right"/>
      <protection/>
    </xf>
    <xf numFmtId="4" fontId="0" fillId="0" borderId="0" xfId="41" applyNumberFormat="1" applyFont="1" applyFill="1" applyAlignment="1" applyProtection="1">
      <alignment horizontal="right"/>
      <protection/>
    </xf>
    <xf numFmtId="0" fontId="0" fillId="0" borderId="0" xfId="41" applyFont="1" applyFill="1" applyProtection="1">
      <alignment/>
      <protection/>
    </xf>
    <xf numFmtId="0" fontId="0" fillId="0" borderId="0" xfId="41" applyFont="1" applyFill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 horizontal="center"/>
      <protection/>
    </xf>
    <xf numFmtId="4" fontId="15" fillId="0" borderId="0" xfId="0" applyNumberFormat="1" applyFont="1" applyBorder="1" applyAlignment="1" applyProtection="1">
      <alignment horizontal="right"/>
      <protection/>
    </xf>
    <xf numFmtId="4" fontId="15" fillId="0" borderId="0" xfId="0" applyNumberFormat="1" applyFont="1" applyBorder="1" applyAlignment="1" applyProtection="1">
      <alignment/>
      <protection/>
    </xf>
    <xf numFmtId="49" fontId="0" fillId="0" borderId="0" xfId="41" applyNumberFormat="1" applyFont="1" applyFill="1" applyAlignment="1" applyProtection="1" quotePrefix="1">
      <alignment horizontal="left" vertical="top" wrapText="1"/>
      <protection/>
    </xf>
    <xf numFmtId="0" fontId="0" fillId="0" borderId="10" xfId="0" applyBorder="1" applyAlignment="1" applyProtection="1">
      <alignment/>
      <protection/>
    </xf>
    <xf numFmtId="0" fontId="0" fillId="0" borderId="12" xfId="0" applyNumberFormat="1" applyBorder="1" applyAlignment="1" applyProtection="1">
      <alignment vertical="top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right"/>
      <protection/>
    </xf>
    <xf numFmtId="4" fontId="0" fillId="0" borderId="12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82" fontId="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1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2" fontId="0" fillId="0" borderId="0" xfId="60" applyNumberFormat="1" applyFont="1" applyBorder="1" applyAlignment="1" applyProtection="1">
      <alignment horizontal="center"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SBRadovljica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Zeros="0" tabSelected="1" zoomScalePageLayoutView="0" workbookViewId="0" topLeftCell="A1">
      <selection activeCell="M36" sqref="M36"/>
    </sheetView>
  </sheetViews>
  <sheetFormatPr defaultColWidth="9.00390625" defaultRowHeight="12.75"/>
  <cols>
    <col min="1" max="1" width="7.375" style="5" customWidth="1"/>
    <col min="2" max="2" width="4.875" style="0" customWidth="1"/>
    <col min="3" max="3" width="9.75390625" style="13" customWidth="1"/>
    <col min="4" max="4" width="6.125" style="4" customWidth="1"/>
    <col min="5" max="5" width="15.125" style="3" customWidth="1"/>
    <col min="6" max="6" width="17.00390625" style="3" customWidth="1"/>
    <col min="7" max="7" width="22.125" style="0" customWidth="1"/>
    <col min="9" max="10" width="10.75390625" style="0" bestFit="1" customWidth="1"/>
  </cols>
  <sheetData>
    <row r="1" spans="1:7" ht="12.75">
      <c r="A1" s="16"/>
      <c r="B1" s="37"/>
      <c r="C1" s="37"/>
      <c r="D1" s="35"/>
      <c r="E1" s="36"/>
      <c r="F1" s="36"/>
      <c r="G1" s="15"/>
    </row>
    <row r="2" spans="1:7" ht="12.75">
      <c r="A2" s="16"/>
      <c r="B2" s="37" t="s">
        <v>118</v>
      </c>
      <c r="C2" s="37"/>
      <c r="D2" s="86" t="s">
        <v>119</v>
      </c>
      <c r="E2" s="36"/>
      <c r="F2" s="36"/>
      <c r="G2" s="15"/>
    </row>
    <row r="3" spans="1:7" ht="12.75">
      <c r="A3" s="16"/>
      <c r="B3" s="37"/>
      <c r="C3" s="86"/>
      <c r="D3" s="142" t="s">
        <v>120</v>
      </c>
      <c r="E3" s="36"/>
      <c r="F3" s="36"/>
      <c r="G3" s="15"/>
    </row>
    <row r="4" spans="1:7" ht="12.75">
      <c r="A4" s="16"/>
      <c r="B4" s="37"/>
      <c r="C4" s="37"/>
      <c r="D4" s="35"/>
      <c r="E4" s="36"/>
      <c r="F4" s="36"/>
      <c r="G4" s="15"/>
    </row>
    <row r="5" spans="1:7" ht="18">
      <c r="A5" s="45"/>
      <c r="B5" s="60" t="s">
        <v>121</v>
      </c>
      <c r="C5" s="45"/>
      <c r="D5" s="35"/>
      <c r="E5" s="49"/>
      <c r="F5" s="15"/>
      <c r="G5" s="15"/>
    </row>
    <row r="6" spans="1:7" ht="15.75">
      <c r="A6" s="45"/>
      <c r="B6" s="45"/>
      <c r="C6" s="45"/>
      <c r="D6" s="35"/>
      <c r="E6" s="50"/>
      <c r="F6" s="15"/>
      <c r="G6" s="15"/>
    </row>
    <row r="7" spans="1:6" ht="15">
      <c r="A7" s="45"/>
      <c r="B7" s="45"/>
      <c r="C7" s="45"/>
      <c r="E7" s="41"/>
      <c r="F7"/>
    </row>
    <row r="8" spans="1:7" ht="18">
      <c r="A8" s="62"/>
      <c r="B8" s="159" t="s">
        <v>122</v>
      </c>
      <c r="C8" s="159"/>
      <c r="D8" s="159"/>
      <c r="E8" s="159"/>
      <c r="F8" s="159"/>
      <c r="G8" s="160"/>
    </row>
    <row r="9" spans="1:6" ht="15">
      <c r="A9" s="45"/>
      <c r="B9" s="45"/>
      <c r="C9" s="45"/>
      <c r="E9" s="41"/>
      <c r="F9"/>
    </row>
    <row r="10" spans="1:7" ht="15.75">
      <c r="A10" s="45"/>
      <c r="B10" s="143" t="s">
        <v>123</v>
      </c>
      <c r="C10" s="45"/>
      <c r="D10" s="161"/>
      <c r="E10" s="162"/>
      <c r="F10" s="163"/>
      <c r="G10" s="163"/>
    </row>
    <row r="11" spans="1:7" ht="15">
      <c r="A11" s="45"/>
      <c r="D11" s="164"/>
      <c r="E11" s="165"/>
      <c r="F11" s="165"/>
      <c r="G11" s="166"/>
    </row>
    <row r="12" spans="2:7" ht="18">
      <c r="B12" s="60"/>
      <c r="D12" s="164"/>
      <c r="E12" s="165"/>
      <c r="F12" s="165"/>
      <c r="G12" s="166"/>
    </row>
    <row r="13" spans="2:7" ht="18">
      <c r="B13" s="61"/>
      <c r="D13" s="164"/>
      <c r="E13" s="165"/>
      <c r="F13" s="165"/>
      <c r="G13" s="166"/>
    </row>
    <row r="14" spans="2:7" ht="18">
      <c r="B14" s="59"/>
      <c r="C14" s="61"/>
      <c r="D14" s="24"/>
      <c r="E14" s="59"/>
      <c r="F14" s="59"/>
      <c r="G14" s="21"/>
    </row>
    <row r="15" spans="2:7" ht="18">
      <c r="B15" s="60" t="s">
        <v>26</v>
      </c>
      <c r="C15" s="22"/>
      <c r="D15" s="19"/>
      <c r="E15" s="20"/>
      <c r="F15" s="20"/>
      <c r="G15" s="21"/>
    </row>
    <row r="16" spans="3:7" ht="18">
      <c r="C16" s="22"/>
      <c r="D16" s="19"/>
      <c r="E16" s="20"/>
      <c r="F16" s="20"/>
      <c r="G16" s="21"/>
    </row>
    <row r="17" spans="3:7" ht="12.75">
      <c r="C17"/>
      <c r="D17"/>
      <c r="E17"/>
      <c r="F17"/>
      <c r="G17" s="13"/>
    </row>
    <row r="18" spans="2:7" ht="15">
      <c r="B18" s="23" t="s">
        <v>16</v>
      </c>
      <c r="C18" s="28" t="str">
        <f>'A preddela '!$B$4</f>
        <v>PREDDELA</v>
      </c>
      <c r="D18" s="25"/>
      <c r="E18" s="26"/>
      <c r="F18" s="27"/>
      <c r="G18" s="63">
        <f>'A preddela '!F10</f>
        <v>0</v>
      </c>
    </row>
    <row r="19" spans="2:7" ht="15">
      <c r="B19" s="23"/>
      <c r="C19" s="28"/>
      <c r="D19" s="25"/>
      <c r="E19" s="26"/>
      <c r="F19" s="27"/>
      <c r="G19" s="63"/>
    </row>
    <row r="20" spans="2:7" ht="15">
      <c r="B20" s="28" t="s">
        <v>17</v>
      </c>
      <c r="C20" s="24" t="str">
        <f>'B zemeljska dela '!$B$4</f>
        <v>ZEMELJSKA DELA</v>
      </c>
      <c r="D20" s="28"/>
      <c r="E20" s="28"/>
      <c r="F20" s="27"/>
      <c r="G20" s="64">
        <f>'B zemeljska dela '!F27</f>
        <v>0</v>
      </c>
    </row>
    <row r="21" spans="2:7" ht="15">
      <c r="B21" s="28"/>
      <c r="C21" s="24"/>
      <c r="D21" s="28"/>
      <c r="E21" s="28"/>
      <c r="F21" s="27"/>
      <c r="G21" s="64"/>
    </row>
    <row r="22" spans="2:7" ht="15">
      <c r="B22" s="28" t="s">
        <v>18</v>
      </c>
      <c r="C22" s="24" t="str">
        <f>'C zgornji ustroj '!$B$4</f>
        <v>ZGORNJI USTROJ</v>
      </c>
      <c r="D22" s="28"/>
      <c r="E22" s="28"/>
      <c r="F22" s="27"/>
      <c r="G22" s="64">
        <f>'C zgornji ustroj '!F36</f>
        <v>0</v>
      </c>
    </row>
    <row r="23" spans="1:7" ht="15">
      <c r="A23" s="28"/>
      <c r="B23" s="28"/>
      <c r="D23" s="28"/>
      <c r="E23" s="28"/>
      <c r="F23" s="27"/>
      <c r="G23" s="64"/>
    </row>
    <row r="24" spans="2:7" ht="15">
      <c r="B24" s="28" t="s">
        <v>42</v>
      </c>
      <c r="C24" s="24" t="str">
        <f>'D betonska dela'!B4</f>
        <v>BETONSKA DELA</v>
      </c>
      <c r="D24" s="28"/>
      <c r="E24" s="28"/>
      <c r="F24" s="27"/>
      <c r="G24" s="64">
        <f>'D betonska dela'!F28</f>
        <v>0</v>
      </c>
    </row>
    <row r="25" spans="2:7" ht="15">
      <c r="B25" s="28"/>
      <c r="C25" s="24"/>
      <c r="D25" s="28"/>
      <c r="E25" s="28"/>
      <c r="F25" s="27"/>
      <c r="G25" s="64"/>
    </row>
    <row r="26" spans="2:7" ht="15">
      <c r="B26" s="28" t="s">
        <v>43</v>
      </c>
      <c r="C26" s="24" t="str">
        <f>'E oprema'!B4</f>
        <v>OPREMA</v>
      </c>
      <c r="D26" s="28"/>
      <c r="E26" s="28"/>
      <c r="F26" s="27"/>
      <c r="G26" s="64">
        <f>'E oprema'!F17</f>
        <v>0</v>
      </c>
    </row>
    <row r="27" spans="2:7" ht="15">
      <c r="B27" s="28"/>
      <c r="C27" s="24"/>
      <c r="D27" s="28"/>
      <c r="E27" s="28"/>
      <c r="F27" s="27"/>
      <c r="G27" s="64"/>
    </row>
    <row r="28" spans="2:7" ht="15">
      <c r="B28" s="28" t="s">
        <v>116</v>
      </c>
      <c r="C28" s="24" t="s">
        <v>117</v>
      </c>
      <c r="D28" s="28"/>
      <c r="E28" s="28"/>
      <c r="F28" s="27"/>
      <c r="G28" s="64">
        <f>'F Razsvetljava'!J49</f>
        <v>0</v>
      </c>
    </row>
    <row r="29" spans="2:7" ht="15" customHeight="1" thickBot="1">
      <c r="B29" s="29"/>
      <c r="C29" s="30"/>
      <c r="D29" s="29"/>
      <c r="E29" s="29"/>
      <c r="F29" s="39"/>
      <c r="G29" s="65"/>
    </row>
    <row r="30" spans="2:7" ht="4.5" customHeight="1" thickBot="1">
      <c r="B30" s="6"/>
      <c r="C30" s="6"/>
      <c r="D30" s="6"/>
      <c r="E30" s="6"/>
      <c r="F30" s="6"/>
      <c r="G30" s="65"/>
    </row>
    <row r="31" spans="3:7" ht="6" customHeight="1">
      <c r="C31"/>
      <c r="D31"/>
      <c r="E31"/>
      <c r="F31"/>
      <c r="G31" s="66"/>
    </row>
    <row r="32" spans="3:9" ht="15.75">
      <c r="C32" s="40" t="s">
        <v>125</v>
      </c>
      <c r="D32" s="31"/>
      <c r="E32" s="31"/>
      <c r="F32" s="31"/>
      <c r="G32" s="148">
        <f>SUM(G18:G29)</f>
        <v>0</v>
      </c>
      <c r="I32" s="87"/>
    </row>
    <row r="34" spans="6:7" ht="12.75">
      <c r="F34" s="145" t="s">
        <v>127</v>
      </c>
      <c r="G34" s="4" t="s">
        <v>128</v>
      </c>
    </row>
    <row r="35" spans="3:7" ht="15.75">
      <c r="C35" s="144" t="s">
        <v>126</v>
      </c>
      <c r="D35" s="146"/>
      <c r="E35" s="147"/>
      <c r="F35" s="168"/>
      <c r="G35" s="149">
        <f>G32*F35/100</f>
        <v>0</v>
      </c>
    </row>
    <row r="37" spans="3:7" ht="15.75">
      <c r="C37" s="144" t="s">
        <v>129</v>
      </c>
      <c r="D37" s="146"/>
      <c r="E37" s="147"/>
      <c r="F37" s="147"/>
      <c r="G37" s="148">
        <f>G32-G35</f>
        <v>0</v>
      </c>
    </row>
    <row r="39" spans="3:7" ht="15.75">
      <c r="C39" s="144" t="s">
        <v>130</v>
      </c>
      <c r="D39" s="146"/>
      <c r="E39" s="147"/>
      <c r="F39" s="147"/>
      <c r="G39" s="148">
        <f>G37*0.22</f>
        <v>0</v>
      </c>
    </row>
    <row r="41" spans="3:7" ht="15.75">
      <c r="C41" s="144" t="s">
        <v>131</v>
      </c>
      <c r="D41" s="146"/>
      <c r="E41" s="147"/>
      <c r="F41" s="147"/>
      <c r="G41" s="148">
        <f>G37+G39</f>
        <v>0</v>
      </c>
    </row>
    <row r="42" ht="12.75">
      <c r="I42" s="70"/>
    </row>
    <row r="43" ht="12.75">
      <c r="I43" s="150"/>
    </row>
    <row r="44" spans="2:7" ht="12.75">
      <c r="B44" t="s">
        <v>124</v>
      </c>
      <c r="D44" s="161"/>
      <c r="E44" s="167"/>
      <c r="F44" s="167"/>
      <c r="G44" s="163"/>
    </row>
  </sheetData>
  <sheetProtection password="DC07" sheet="1"/>
  <mergeCells count="1">
    <mergeCell ref="B8:G8"/>
  </mergeCells>
  <printOptions/>
  <pageMargins left="1.0236220472440944" right="0.75" top="1.1811023622047245" bottom="0.7874015748031497" header="0.3937007874015748" footer="0.3937007874015748"/>
  <pageSetup horizontalDpi="600" verticalDpi="600" orientation="portrait" paperSize="9" r:id="rId1"/>
  <headerFooter alignWithMargins="0">
    <oddHeader>&amp;L&amp;"Arial CE,Krepko"        &amp;C&amp;A</oddHeader>
    <oddFooter>&amp;R&amp;"Arial CE,Krepko"&amp;22 &amp;16 4.3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showZeros="0" zoomScalePageLayoutView="0" workbookViewId="0" topLeftCell="A1">
      <selection activeCell="G26" sqref="G26"/>
    </sheetView>
  </sheetViews>
  <sheetFormatPr defaultColWidth="9.00390625" defaultRowHeight="12.75"/>
  <cols>
    <col min="1" max="1" width="7.375" style="5" customWidth="1"/>
    <col min="2" max="2" width="35.125" style="0" customWidth="1"/>
    <col min="3" max="3" width="6.125" style="4" customWidth="1"/>
    <col min="4" max="4" width="9.75390625" style="77" customWidth="1"/>
    <col min="5" max="6" width="15.125" style="3" customWidth="1"/>
  </cols>
  <sheetData>
    <row r="1" spans="1:6" ht="12.75">
      <c r="A1" s="1" t="s">
        <v>0</v>
      </c>
      <c r="B1" s="1" t="s">
        <v>1</v>
      </c>
      <c r="C1" s="1" t="s">
        <v>3</v>
      </c>
      <c r="D1" s="71" t="s">
        <v>2</v>
      </c>
      <c r="E1" s="2" t="s">
        <v>15</v>
      </c>
      <c r="F1" s="2" t="s">
        <v>4</v>
      </c>
    </row>
    <row r="2" spans="1:6" ht="13.5" thickBot="1">
      <c r="A2" s="7" t="s">
        <v>5</v>
      </c>
      <c r="B2" s="7" t="s">
        <v>6</v>
      </c>
      <c r="C2" s="7"/>
      <c r="D2" s="72" t="s">
        <v>5</v>
      </c>
      <c r="E2" s="8" t="s">
        <v>14</v>
      </c>
      <c r="F2" s="8"/>
    </row>
    <row r="3" spans="1:6" ht="13.5" thickTop="1">
      <c r="A3" s="56"/>
      <c r="B3" s="56"/>
      <c r="C3" s="56"/>
      <c r="D3" s="78"/>
      <c r="E3" s="57"/>
      <c r="F3" s="57"/>
    </row>
    <row r="4" spans="1:6" ht="24" customHeight="1">
      <c r="A4" s="46" t="s">
        <v>16</v>
      </c>
      <c r="B4" s="37" t="s">
        <v>7</v>
      </c>
      <c r="C4" s="35"/>
      <c r="D4" s="73"/>
      <c r="E4" s="36"/>
      <c r="F4" s="36"/>
    </row>
    <row r="5" spans="1:6" s="15" customFormat="1" ht="12.75">
      <c r="A5" s="16"/>
      <c r="B5" s="45"/>
      <c r="C5" s="35"/>
      <c r="D5" s="73"/>
      <c r="E5" s="36"/>
      <c r="F5" s="36"/>
    </row>
    <row r="6" spans="1:6" s="15" customFormat="1" ht="12.75">
      <c r="A6" s="44" t="s">
        <v>23</v>
      </c>
      <c r="B6" s="43" t="s">
        <v>29</v>
      </c>
      <c r="C6" s="4" t="s">
        <v>13</v>
      </c>
      <c r="D6" s="17">
        <v>13</v>
      </c>
      <c r="E6" s="169"/>
      <c r="F6" s="36">
        <f>E6*D6</f>
        <v>0</v>
      </c>
    </row>
    <row r="7" spans="1:6" ht="12.75">
      <c r="A7" s="58"/>
      <c r="B7" s="45"/>
      <c r="C7" s="35"/>
      <c r="D7" s="73"/>
      <c r="E7" s="36"/>
      <c r="F7" s="36"/>
    </row>
    <row r="8" spans="1:6" ht="5.25" customHeight="1" thickBot="1">
      <c r="A8" s="54"/>
      <c r="B8" s="6"/>
      <c r="C8" s="6"/>
      <c r="D8" s="74"/>
      <c r="E8" s="55"/>
      <c r="F8" s="53"/>
    </row>
    <row r="9" spans="1:6" ht="3" customHeight="1" thickBot="1">
      <c r="A9" s="51"/>
      <c r="B9" s="6"/>
      <c r="C9" s="52"/>
      <c r="D9" s="75"/>
      <c r="E9" s="53"/>
      <c r="F9" s="53"/>
    </row>
    <row r="10" spans="1:6" ht="16.5" customHeight="1">
      <c r="A10" s="38" t="s">
        <v>16</v>
      </c>
      <c r="B10" s="31" t="s">
        <v>7</v>
      </c>
      <c r="C10" s="33"/>
      <c r="D10" s="76"/>
      <c r="E10" s="34" t="s">
        <v>8</v>
      </c>
      <c r="F10" s="68">
        <f>SUM(F6:F9)</f>
        <v>0</v>
      </c>
    </row>
    <row r="12" spans="1:6" ht="12.75">
      <c r="A12" s="44"/>
      <c r="B12" s="45"/>
      <c r="C12" s="35"/>
      <c r="D12" s="73"/>
      <c r="E12" s="36"/>
      <c r="F12" s="36"/>
    </row>
    <row r="13" ht="11.25" customHeight="1"/>
    <row r="14" spans="1:6" s="15" customFormat="1" ht="12.75">
      <c r="A14" s="5"/>
      <c r="B14"/>
      <c r="C14" s="4"/>
      <c r="D14" s="77"/>
      <c r="E14" s="3"/>
      <c r="F14" s="3"/>
    </row>
    <row r="15" ht="9.75" customHeight="1"/>
    <row r="16" spans="1:6" s="15" customFormat="1" ht="12.75">
      <c r="A16" s="5"/>
      <c r="B16"/>
      <c r="C16" s="4"/>
      <c r="D16" s="77"/>
      <c r="E16" s="3"/>
      <c r="F16" s="3"/>
    </row>
    <row r="17" ht="3.75" customHeight="1"/>
    <row r="19" ht="3" customHeight="1"/>
    <row r="21" ht="11.25" customHeight="1"/>
    <row r="22" spans="1:6" s="15" customFormat="1" ht="12.75">
      <c r="A22" s="5"/>
      <c r="B22"/>
      <c r="C22" s="4"/>
      <c r="D22" s="77"/>
      <c r="E22" s="3"/>
      <c r="F22" s="3"/>
    </row>
    <row r="23" ht="10.5" customHeight="1"/>
    <row r="24" spans="1:6" s="15" customFormat="1" ht="12.75">
      <c r="A24" s="5"/>
      <c r="B24"/>
      <c r="C24" s="4"/>
      <c r="D24" s="77"/>
      <c r="E24" s="3"/>
      <c r="F24" s="3"/>
    </row>
    <row r="25" ht="12" customHeight="1"/>
    <row r="26" spans="1:6" s="15" customFormat="1" ht="12.75">
      <c r="A26" s="5"/>
      <c r="B26"/>
      <c r="C26" s="4"/>
      <c r="D26" s="77"/>
      <c r="E26" s="3"/>
      <c r="F26" s="3"/>
    </row>
    <row r="27" ht="10.5" customHeight="1"/>
    <row r="28" spans="1:6" s="15" customFormat="1" ht="12.75">
      <c r="A28" s="5"/>
      <c r="B28"/>
      <c r="C28" s="4"/>
      <c r="D28" s="77"/>
      <c r="E28" s="3"/>
      <c r="F28" s="3"/>
    </row>
    <row r="30" spans="1:6" s="15" customFormat="1" ht="12.75">
      <c r="A30" s="5"/>
      <c r="B30"/>
      <c r="C30" s="4"/>
      <c r="D30" s="77"/>
      <c r="E30" s="3"/>
      <c r="F30" s="3"/>
    </row>
    <row r="31" ht="10.5" customHeight="1"/>
    <row r="32" spans="1:6" s="15" customFormat="1" ht="12.75">
      <c r="A32" s="5"/>
      <c r="B32"/>
      <c r="C32" s="4"/>
      <c r="D32" s="77"/>
      <c r="E32" s="3"/>
      <c r="F32" s="3"/>
    </row>
    <row r="33" spans="1:6" s="15" customFormat="1" ht="12.75">
      <c r="A33" s="5"/>
      <c r="B33"/>
      <c r="C33" s="4"/>
      <c r="D33" s="77"/>
      <c r="E33" s="3"/>
      <c r="F33" s="3"/>
    </row>
    <row r="34" spans="1:6" s="15" customFormat="1" ht="25.5" customHeight="1">
      <c r="A34" s="5"/>
      <c r="B34"/>
      <c r="C34" s="4"/>
      <c r="D34" s="77"/>
      <c r="E34" s="3"/>
      <c r="F34" s="3"/>
    </row>
    <row r="35" spans="1:6" s="15" customFormat="1" ht="12.75">
      <c r="A35" s="5"/>
      <c r="B35"/>
      <c r="C35" s="4"/>
      <c r="D35" s="77"/>
      <c r="E35" s="3"/>
      <c r="F35" s="3"/>
    </row>
    <row r="36" spans="1:6" s="15" customFormat="1" ht="12.75">
      <c r="A36" s="5"/>
      <c r="B36"/>
      <c r="C36" s="4"/>
      <c r="D36" s="77"/>
      <c r="E36" s="3"/>
      <c r="F36" s="3"/>
    </row>
    <row r="37" spans="1:6" s="15" customFormat="1" ht="12.75">
      <c r="A37" s="5"/>
      <c r="B37"/>
      <c r="C37" s="4"/>
      <c r="D37" s="77"/>
      <c r="E37" s="3"/>
      <c r="F37" s="3"/>
    </row>
    <row r="38" spans="1:6" s="15" customFormat="1" ht="12.75">
      <c r="A38" s="5"/>
      <c r="B38"/>
      <c r="C38" s="4"/>
      <c r="D38" s="77"/>
      <c r="E38" s="3"/>
      <c r="F38" s="3"/>
    </row>
    <row r="40" spans="1:6" s="15" customFormat="1" ht="12.75">
      <c r="A40" s="5"/>
      <c r="B40"/>
      <c r="C40" s="4"/>
      <c r="D40" s="77"/>
      <c r="E40" s="3"/>
      <c r="F40" s="3"/>
    </row>
    <row r="42" spans="1:6" s="15" customFormat="1" ht="12.75">
      <c r="A42" s="5"/>
      <c r="B42"/>
      <c r="C42" s="4"/>
      <c r="D42" s="77"/>
      <c r="E42" s="3"/>
      <c r="F42" s="3"/>
    </row>
    <row r="44" spans="1:6" s="15" customFormat="1" ht="12.75">
      <c r="A44" s="5"/>
      <c r="B44"/>
      <c r="C44" s="4"/>
      <c r="D44" s="77"/>
      <c r="E44" s="3"/>
      <c r="F44" s="3"/>
    </row>
    <row r="46" spans="1:6" s="15" customFormat="1" ht="12.75">
      <c r="A46" s="5"/>
      <c r="B46"/>
      <c r="C46" s="4"/>
      <c r="D46" s="77"/>
      <c r="E46" s="3"/>
      <c r="F46" s="3"/>
    </row>
    <row r="48" spans="1:6" s="15" customFormat="1" ht="51.75" customHeight="1">
      <c r="A48" s="5"/>
      <c r="B48"/>
      <c r="C48" s="4"/>
      <c r="D48" s="77"/>
      <c r="E48" s="3"/>
      <c r="F48" s="3"/>
    </row>
    <row r="51" spans="1:6" s="15" customFormat="1" ht="12.75">
      <c r="A51" s="5"/>
      <c r="B51"/>
      <c r="C51" s="4"/>
      <c r="D51" s="77"/>
      <c r="E51" s="3"/>
      <c r="F51" s="3"/>
    </row>
    <row r="52" spans="1:6" s="15" customFormat="1" ht="12.75">
      <c r="A52" s="5"/>
      <c r="B52"/>
      <c r="C52" s="4"/>
      <c r="D52" s="77"/>
      <c r="E52" s="3"/>
      <c r="F52" s="3"/>
    </row>
    <row r="53" spans="1:6" s="15" customFormat="1" ht="12.75">
      <c r="A53" s="5"/>
      <c r="B53"/>
      <c r="C53" s="4"/>
      <c r="D53" s="77"/>
      <c r="E53" s="3"/>
      <c r="F53" s="3"/>
    </row>
    <row r="55" spans="1:6" s="15" customFormat="1" ht="12.75">
      <c r="A55" s="5"/>
      <c r="B55"/>
      <c r="C55" s="4"/>
      <c r="D55" s="77"/>
      <c r="E55" s="3"/>
      <c r="F55" s="3"/>
    </row>
    <row r="56" spans="1:6" s="15" customFormat="1" ht="12.75">
      <c r="A56" s="5"/>
      <c r="B56"/>
      <c r="C56" s="4"/>
      <c r="D56" s="77"/>
      <c r="E56" s="3"/>
      <c r="F56" s="3"/>
    </row>
    <row r="57" spans="1:6" s="15" customFormat="1" ht="12.75">
      <c r="A57" s="5"/>
      <c r="B57"/>
      <c r="C57" s="4"/>
      <c r="D57" s="77"/>
      <c r="E57" s="3"/>
      <c r="F57" s="3"/>
    </row>
    <row r="58" spans="1:6" s="15" customFormat="1" ht="12.75">
      <c r="A58" s="5"/>
      <c r="B58"/>
      <c r="C58" s="4"/>
      <c r="D58" s="77"/>
      <c r="E58" s="3"/>
      <c r="F58" s="3"/>
    </row>
    <row r="59" spans="1:6" s="15" customFormat="1" ht="12.75">
      <c r="A59" s="5"/>
      <c r="B59"/>
      <c r="C59" s="4"/>
      <c r="D59" s="77"/>
      <c r="E59" s="3"/>
      <c r="F59" s="3"/>
    </row>
    <row r="60" spans="1:6" s="15" customFormat="1" ht="12.75">
      <c r="A60" s="5"/>
      <c r="B60"/>
      <c r="C60" s="4"/>
      <c r="D60" s="77"/>
      <c r="E60" s="3"/>
      <c r="F60" s="3"/>
    </row>
    <row r="61" spans="1:6" s="15" customFormat="1" ht="12.75">
      <c r="A61" s="5"/>
      <c r="B61"/>
      <c r="C61" s="4"/>
      <c r="D61" s="77"/>
      <c r="E61" s="3"/>
      <c r="F61" s="3"/>
    </row>
    <row r="62" spans="1:6" s="15" customFormat="1" ht="12.75">
      <c r="A62" s="5"/>
      <c r="B62"/>
      <c r="C62" s="4"/>
      <c r="D62" s="77"/>
      <c r="E62" s="3"/>
      <c r="F62" s="3"/>
    </row>
    <row r="63" spans="1:6" s="15" customFormat="1" ht="12.75">
      <c r="A63" s="5"/>
      <c r="B63"/>
      <c r="C63" s="4"/>
      <c r="D63" s="77"/>
      <c r="E63" s="3"/>
      <c r="F63" s="3"/>
    </row>
  </sheetData>
  <sheetProtection password="DC07" sheet="1"/>
  <printOptions/>
  <pageMargins left="1.0236220472440944" right="0.75" top="1.1811023622047245" bottom="0.7874015748031497" header="0.3937007874015748" footer="0.3937007874015748"/>
  <pageSetup horizontalDpi="600" verticalDpi="600" orientation="portrait" paperSize="9" r:id="rId1"/>
  <headerFooter alignWithMargins="0">
    <oddHeader>&amp;C&amp;A</oddHeader>
    <oddFooter>&amp;R&amp;"Arial CE,Krepko"&amp;16 4.3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showZeros="0" zoomScalePageLayoutView="0" workbookViewId="0" topLeftCell="A7">
      <selection activeCell="E22" sqref="E22"/>
    </sheetView>
  </sheetViews>
  <sheetFormatPr defaultColWidth="9.00390625" defaultRowHeight="12.75"/>
  <cols>
    <col min="1" max="1" width="7.375" style="5" customWidth="1"/>
    <col min="2" max="2" width="35.125" style="0" customWidth="1"/>
    <col min="3" max="3" width="6.125" style="4" customWidth="1"/>
    <col min="4" max="4" width="9.75390625" style="13" customWidth="1"/>
    <col min="5" max="6" width="15.125" style="3" customWidth="1"/>
  </cols>
  <sheetData>
    <row r="1" spans="1:6" ht="12.75">
      <c r="A1" s="1" t="s">
        <v>0</v>
      </c>
      <c r="B1" s="1" t="s">
        <v>1</v>
      </c>
      <c r="C1" s="1" t="s">
        <v>3</v>
      </c>
      <c r="D1" s="2" t="s">
        <v>2</v>
      </c>
      <c r="E1" s="2" t="s">
        <v>15</v>
      </c>
      <c r="F1" s="2" t="s">
        <v>4</v>
      </c>
    </row>
    <row r="2" spans="1:6" ht="13.5" thickBot="1">
      <c r="A2" s="7" t="s">
        <v>5</v>
      </c>
      <c r="B2" s="7" t="s">
        <v>6</v>
      </c>
      <c r="C2" s="7"/>
      <c r="D2" s="8" t="s">
        <v>5</v>
      </c>
      <c r="E2" s="8" t="s">
        <v>14</v>
      </c>
      <c r="F2" s="8"/>
    </row>
    <row r="3" spans="1:6" ht="9" customHeight="1" thickTop="1">
      <c r="A3" s="56"/>
      <c r="B3" s="56"/>
      <c r="C3" s="56"/>
      <c r="D3" s="57"/>
      <c r="E3" s="57"/>
      <c r="F3" s="57"/>
    </row>
    <row r="4" spans="1:6" ht="24" customHeight="1">
      <c r="A4" s="46" t="s">
        <v>17</v>
      </c>
      <c r="B4" s="86" t="s">
        <v>11</v>
      </c>
      <c r="C4" s="35"/>
      <c r="D4" s="17"/>
      <c r="E4" s="36"/>
      <c r="F4" s="36"/>
    </row>
    <row r="5" spans="1:6" s="15" customFormat="1" ht="25.5">
      <c r="A5" s="44" t="s">
        <v>23</v>
      </c>
      <c r="B5" s="69" t="s">
        <v>38</v>
      </c>
      <c r="C5" s="35"/>
      <c r="D5" s="17"/>
      <c r="E5" s="36"/>
      <c r="F5" s="36"/>
    </row>
    <row r="6" spans="1:6" s="15" customFormat="1" ht="3" customHeight="1">
      <c r="A6" s="58"/>
      <c r="B6" s="69"/>
      <c r="D6" s="17"/>
      <c r="E6" s="36"/>
      <c r="F6" s="36"/>
    </row>
    <row r="7" spans="1:6" s="15" customFormat="1" ht="25.5">
      <c r="A7" s="58"/>
      <c r="B7" s="69" t="s">
        <v>39</v>
      </c>
      <c r="C7" s="35" t="s">
        <v>10</v>
      </c>
      <c r="D7" s="17">
        <v>176</v>
      </c>
      <c r="E7" s="169"/>
      <c r="F7" s="36">
        <f>E7*D7</f>
        <v>0</v>
      </c>
    </row>
    <row r="8" spans="1:6" s="15" customFormat="1" ht="12.75">
      <c r="A8" s="58"/>
      <c r="B8" s="69"/>
      <c r="D8" s="17"/>
      <c r="E8" s="36"/>
      <c r="F8" s="36"/>
    </row>
    <row r="9" spans="1:7" s="15" customFormat="1" ht="51">
      <c r="A9" s="58"/>
      <c r="B9" s="69" t="s">
        <v>51</v>
      </c>
      <c r="C9" s="35" t="s">
        <v>10</v>
      </c>
      <c r="D9" s="17">
        <v>160</v>
      </c>
      <c r="E9" s="169"/>
      <c r="F9" s="36">
        <f>E9*D9</f>
        <v>0</v>
      </c>
      <c r="G9" s="82"/>
    </row>
    <row r="10" spans="1:6" s="15" customFormat="1" ht="12.75">
      <c r="A10" s="58"/>
      <c r="B10" s="69"/>
      <c r="D10" s="17"/>
      <c r="E10" s="36"/>
      <c r="F10" s="36"/>
    </row>
    <row r="11" spans="1:7" s="15" customFormat="1" ht="25.5">
      <c r="A11" s="58"/>
      <c r="B11" s="69" t="s">
        <v>52</v>
      </c>
      <c r="C11" s="35" t="s">
        <v>10</v>
      </c>
      <c r="D11" s="17">
        <v>104</v>
      </c>
      <c r="E11" s="169"/>
      <c r="F11" s="36">
        <f>E11*D11</f>
        <v>0</v>
      </c>
      <c r="G11" s="82"/>
    </row>
    <row r="12" spans="1:6" s="15" customFormat="1" ht="12.75">
      <c r="A12" s="16"/>
      <c r="B12" s="69"/>
      <c r="C12" s="35"/>
      <c r="D12" s="17"/>
      <c r="E12" s="36"/>
      <c r="F12" s="36"/>
    </row>
    <row r="13" spans="1:7" s="15" customFormat="1" ht="69" customHeight="1">
      <c r="A13" s="44" t="s">
        <v>21</v>
      </c>
      <c r="B13" s="69" t="s">
        <v>53</v>
      </c>
      <c r="C13" s="35" t="s">
        <v>10</v>
      </c>
      <c r="D13" s="17">
        <v>310</v>
      </c>
      <c r="E13" s="169"/>
      <c r="F13" s="36">
        <f>E13*D13</f>
        <v>0</v>
      </c>
      <c r="G13" s="82"/>
    </row>
    <row r="14" spans="1:6" s="15" customFormat="1" ht="12.75">
      <c r="A14" s="16"/>
      <c r="B14" s="69"/>
      <c r="C14" s="35"/>
      <c r="D14" s="17"/>
      <c r="E14" s="36"/>
      <c r="F14" s="36"/>
    </row>
    <row r="15" spans="1:6" s="15" customFormat="1" ht="51.75" customHeight="1">
      <c r="A15" s="44" t="s">
        <v>22</v>
      </c>
      <c r="B15" s="69" t="s">
        <v>54</v>
      </c>
      <c r="C15" s="35" t="s">
        <v>10</v>
      </c>
      <c r="D15" s="17">
        <v>17</v>
      </c>
      <c r="E15" s="169"/>
      <c r="F15" s="36">
        <f>E15*D15</f>
        <v>0</v>
      </c>
    </row>
    <row r="16" spans="1:6" s="15" customFormat="1" ht="12.75">
      <c r="A16" s="16"/>
      <c r="B16" s="69"/>
      <c r="C16" s="35"/>
      <c r="D16" s="17"/>
      <c r="E16" s="36"/>
      <c r="F16" s="36"/>
    </row>
    <row r="17" spans="1:7" s="15" customFormat="1" ht="28.5" customHeight="1">
      <c r="A17" s="44" t="s">
        <v>27</v>
      </c>
      <c r="B17" s="69" t="s">
        <v>40</v>
      </c>
      <c r="C17" s="35" t="s">
        <v>9</v>
      </c>
      <c r="D17" s="17">
        <v>1680</v>
      </c>
      <c r="E17" s="169"/>
      <c r="F17" s="36">
        <f>E17*D17</f>
        <v>0</v>
      </c>
      <c r="G17" s="82"/>
    </row>
    <row r="18" spans="1:6" s="15" customFormat="1" ht="10.5" customHeight="1">
      <c r="A18" s="79"/>
      <c r="B18" s="69"/>
      <c r="C18" s="35"/>
      <c r="D18" s="17"/>
      <c r="E18" s="18"/>
      <c r="F18" s="36"/>
    </row>
    <row r="19" spans="1:12" s="15" customFormat="1" ht="38.25">
      <c r="A19" s="79" t="s">
        <v>33</v>
      </c>
      <c r="B19" s="69" t="s">
        <v>41</v>
      </c>
      <c r="C19" s="35" t="s">
        <v>9</v>
      </c>
      <c r="D19" s="17">
        <v>1680</v>
      </c>
      <c r="E19" s="169"/>
      <c r="F19" s="36">
        <f>E19*D19</f>
        <v>0</v>
      </c>
      <c r="G19" s="82"/>
      <c r="H19" s="82"/>
      <c r="I19" s="82"/>
      <c r="J19" s="82"/>
      <c r="K19" s="82"/>
      <c r="L19" s="82"/>
    </row>
    <row r="20" spans="1:12" s="15" customFormat="1" ht="12.75">
      <c r="A20" s="79"/>
      <c r="B20" s="69"/>
      <c r="C20" s="35"/>
      <c r="D20" s="17"/>
      <c r="E20" s="36"/>
      <c r="F20" s="36"/>
      <c r="G20" s="82"/>
      <c r="H20" s="82"/>
      <c r="I20" s="82"/>
      <c r="J20" s="82"/>
      <c r="K20" s="82"/>
      <c r="L20" s="82"/>
    </row>
    <row r="21" spans="1:6" ht="63.75">
      <c r="A21" s="44" t="s">
        <v>34</v>
      </c>
      <c r="B21" s="69" t="s">
        <v>45</v>
      </c>
      <c r="C21" s="35" t="s">
        <v>9</v>
      </c>
      <c r="D21" s="73">
        <v>880</v>
      </c>
      <c r="E21" s="169"/>
      <c r="F21" s="36">
        <f>E21*D21</f>
        <v>0</v>
      </c>
    </row>
    <row r="22" spans="1:6" ht="12.75">
      <c r="A22" s="58"/>
      <c r="B22" s="69"/>
      <c r="C22" s="35"/>
      <c r="D22" s="73"/>
      <c r="E22" s="36"/>
      <c r="F22" s="36"/>
    </row>
    <row r="23" spans="1:7" s="15" customFormat="1" ht="51">
      <c r="A23" s="44" t="s">
        <v>32</v>
      </c>
      <c r="B23" s="69" t="s">
        <v>55</v>
      </c>
      <c r="C23" s="35" t="s">
        <v>20</v>
      </c>
      <c r="D23" s="73"/>
      <c r="E23" s="36"/>
      <c r="F23" s="36">
        <f>SUM(F4:F22)*0.05</f>
        <v>0</v>
      </c>
      <c r="G23" s="81"/>
    </row>
    <row r="24" spans="1:6" ht="12.75">
      <c r="A24" s="44"/>
      <c r="B24" s="45"/>
      <c r="C24" s="35"/>
      <c r="D24" s="17"/>
      <c r="E24" s="18"/>
      <c r="F24" s="36"/>
    </row>
    <row r="25" spans="1:6" ht="7.5" customHeight="1" thickBot="1">
      <c r="A25" s="6"/>
      <c r="B25" s="6"/>
      <c r="C25" s="6"/>
      <c r="D25" s="6"/>
      <c r="E25" s="6"/>
      <c r="F25" s="6"/>
    </row>
    <row r="26" spans="1:6" ht="3" customHeight="1" thickBot="1">
      <c r="A26" s="9"/>
      <c r="B26" s="10"/>
      <c r="C26" s="11"/>
      <c r="D26" s="14"/>
      <c r="E26" s="12"/>
      <c r="F26" s="12"/>
    </row>
    <row r="27" spans="1:6" ht="19.5" customHeight="1">
      <c r="A27" s="38" t="s">
        <v>17</v>
      </c>
      <c r="B27" s="31" t="s">
        <v>11</v>
      </c>
      <c r="C27" s="33"/>
      <c r="D27" s="32"/>
      <c r="E27" s="34" t="s">
        <v>8</v>
      </c>
      <c r="F27" s="67">
        <f>SUM(F7:F25)</f>
        <v>0</v>
      </c>
    </row>
    <row r="28" spans="2:4" ht="12.75">
      <c r="B28" s="31"/>
      <c r="D28" s="31"/>
    </row>
    <row r="30" spans="1:4" ht="12.75">
      <c r="A30" s="31"/>
      <c r="B30" s="31"/>
      <c r="D30" s="45"/>
    </row>
    <row r="31" spans="1:4" ht="12.75">
      <c r="A31" s="45"/>
      <c r="B31" s="45"/>
      <c r="D31" s="45"/>
    </row>
    <row r="32" spans="1:4" ht="12.75">
      <c r="A32" s="45"/>
      <c r="B32" s="45"/>
      <c r="D32" s="45"/>
    </row>
    <row r="33" spans="1:4" ht="12.75">
      <c r="A33" s="45"/>
      <c r="B33" s="45"/>
      <c r="D33" s="45"/>
    </row>
    <row r="34" spans="1:4" ht="12.75">
      <c r="A34" s="45"/>
      <c r="B34" s="45"/>
      <c r="D34" s="45"/>
    </row>
    <row r="35" spans="1:6" ht="15">
      <c r="A35" s="45"/>
      <c r="B35" s="45"/>
      <c r="D35" s="45"/>
      <c r="E35" s="41"/>
      <c r="F35"/>
    </row>
    <row r="36" spans="1:6" ht="15">
      <c r="A36" s="45"/>
      <c r="B36" s="45"/>
      <c r="D36" s="45"/>
      <c r="E36" s="41"/>
      <c r="F36"/>
    </row>
    <row r="37" spans="1:6" ht="15">
      <c r="A37" s="45"/>
      <c r="B37" s="45"/>
      <c r="D37" s="45"/>
      <c r="E37" s="41"/>
      <c r="F37"/>
    </row>
    <row r="38" spans="1:6" ht="25.5" customHeight="1">
      <c r="A38" s="45"/>
      <c r="B38" s="45"/>
      <c r="D38" s="45"/>
      <c r="E38" s="42"/>
      <c r="F38"/>
    </row>
    <row r="39" spans="1:6" ht="25.5" customHeight="1">
      <c r="A39" s="45"/>
      <c r="B39" s="45"/>
      <c r="D39" s="45"/>
      <c r="E39" s="41"/>
      <c r="F39"/>
    </row>
    <row r="40" spans="1:6" ht="15.75">
      <c r="A40" s="45"/>
      <c r="B40" s="45"/>
      <c r="D40" s="45"/>
      <c r="E40" s="42"/>
      <c r="F40"/>
    </row>
    <row r="41" spans="1:6" ht="15">
      <c r="A41" s="45"/>
      <c r="B41" s="45"/>
      <c r="D41" s="45"/>
      <c r="E41" s="41"/>
      <c r="F41"/>
    </row>
    <row r="42" spans="1:6" ht="15">
      <c r="A42" s="45"/>
      <c r="B42" s="45"/>
      <c r="D42" s="45"/>
      <c r="E42" s="41"/>
      <c r="F42"/>
    </row>
    <row r="43" spans="1:6" ht="15.75">
      <c r="A43" s="45"/>
      <c r="B43" s="45"/>
      <c r="D43" s="45"/>
      <c r="E43" s="42"/>
      <c r="F43"/>
    </row>
    <row r="44" spans="1:6" ht="15">
      <c r="A44" s="45"/>
      <c r="B44" s="45"/>
      <c r="D44" s="45"/>
      <c r="E44" s="41"/>
      <c r="F44"/>
    </row>
    <row r="45" spans="1:6" ht="15.75">
      <c r="A45" s="45"/>
      <c r="B45" s="45"/>
      <c r="D45" s="45"/>
      <c r="E45" s="42"/>
      <c r="F45"/>
    </row>
    <row r="46" spans="1:6" ht="15">
      <c r="A46" s="45"/>
      <c r="B46" s="45"/>
      <c r="D46" s="45"/>
      <c r="E46" s="41"/>
      <c r="F46"/>
    </row>
    <row r="47" spans="1:6" ht="15">
      <c r="A47" s="45"/>
      <c r="B47" s="45"/>
      <c r="D47" s="45"/>
      <c r="E47" s="41"/>
      <c r="F47"/>
    </row>
    <row r="48" spans="1:6" ht="15">
      <c r="A48" s="45"/>
      <c r="B48" s="45"/>
      <c r="D48" s="45"/>
      <c r="E48" s="41"/>
      <c r="F48"/>
    </row>
    <row r="49" spans="1:6" ht="15.75">
      <c r="A49" s="45"/>
      <c r="B49" s="45"/>
      <c r="D49" s="45"/>
      <c r="E49" s="42"/>
      <c r="F49"/>
    </row>
    <row r="50" spans="1:6" ht="15">
      <c r="A50" s="45"/>
      <c r="B50" s="45"/>
      <c r="D50" s="45"/>
      <c r="E50" s="41"/>
      <c r="F50" s="41"/>
    </row>
  </sheetData>
  <sheetProtection password="DC07" sheet="1"/>
  <printOptions/>
  <pageMargins left="1.0236220472440944" right="0.75" top="1.1811023622047245" bottom="0.7874015748031497" header="0.3937007874015748" footer="0.3937007874015748"/>
  <pageSetup horizontalDpi="600" verticalDpi="600" orientation="portrait" paperSize="9" r:id="rId1"/>
  <headerFooter alignWithMargins="0">
    <oddHeader>&amp;C&amp;A</oddHeader>
    <oddFooter>&amp;R&amp;"Arial CE,Krepko"&amp;16 4.3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5"/>
  <sheetViews>
    <sheetView showZeros="0" zoomScalePageLayoutView="0" workbookViewId="0" topLeftCell="A13">
      <selection activeCell="E32" sqref="E32"/>
    </sheetView>
  </sheetViews>
  <sheetFormatPr defaultColWidth="9.00390625" defaultRowHeight="12.75"/>
  <cols>
    <col min="1" max="1" width="7.375" style="5" customWidth="1"/>
    <col min="2" max="2" width="35.375" style="0" customWidth="1"/>
    <col min="3" max="3" width="6.125" style="4" customWidth="1"/>
    <col min="4" max="4" width="9.75390625" style="13" customWidth="1"/>
    <col min="5" max="6" width="15.125" style="3" customWidth="1"/>
    <col min="8" max="15" width="9.125" style="88" customWidth="1"/>
  </cols>
  <sheetData>
    <row r="1" spans="1:6" ht="12.75">
      <c r="A1" s="1" t="s">
        <v>0</v>
      </c>
      <c r="B1" s="1" t="s">
        <v>1</v>
      </c>
      <c r="C1" s="1" t="s">
        <v>3</v>
      </c>
      <c r="D1" s="2" t="s">
        <v>2</v>
      </c>
      <c r="E1" s="2" t="s">
        <v>15</v>
      </c>
      <c r="F1" s="2" t="s">
        <v>4</v>
      </c>
    </row>
    <row r="2" spans="1:6" ht="13.5" thickBot="1">
      <c r="A2" s="7" t="s">
        <v>5</v>
      </c>
      <c r="B2" s="7" t="s">
        <v>6</v>
      </c>
      <c r="C2" s="7"/>
      <c r="D2" s="8" t="s">
        <v>5</v>
      </c>
      <c r="E2" s="8" t="s">
        <v>14</v>
      </c>
      <c r="F2" s="8"/>
    </row>
    <row r="3" spans="1:6" ht="7.5" customHeight="1" thickTop="1">
      <c r="A3" s="56"/>
      <c r="B3" s="56"/>
      <c r="C3" s="56"/>
      <c r="D3" s="57"/>
      <c r="E3" s="57"/>
      <c r="F3" s="57"/>
    </row>
    <row r="4" spans="1:6" ht="24" customHeight="1">
      <c r="A4" s="46" t="s">
        <v>18</v>
      </c>
      <c r="B4" s="37" t="s">
        <v>25</v>
      </c>
      <c r="C4" s="35"/>
      <c r="D4" s="17"/>
      <c r="E4" s="36"/>
      <c r="F4" s="36"/>
    </row>
    <row r="5" spans="1:6" ht="40.5" customHeight="1">
      <c r="A5" s="16"/>
      <c r="B5" s="45"/>
      <c r="C5" s="35"/>
      <c r="D5" s="17"/>
      <c r="E5" s="36"/>
      <c r="F5" s="36"/>
    </row>
    <row r="6" spans="1:15" s="15" customFormat="1" ht="18.75" customHeight="1">
      <c r="A6" s="44" t="s">
        <v>23</v>
      </c>
      <c r="B6" s="43" t="s">
        <v>44</v>
      </c>
      <c r="C6" s="35" t="s">
        <v>9</v>
      </c>
      <c r="D6" s="73">
        <v>1000</v>
      </c>
      <c r="E6" s="169"/>
      <c r="F6" s="36">
        <f>E6*D6</f>
        <v>0</v>
      </c>
      <c r="G6" s="73"/>
      <c r="H6" s="88"/>
      <c r="I6" s="88"/>
      <c r="J6" s="88"/>
      <c r="K6" s="88"/>
      <c r="L6" s="88"/>
      <c r="M6" s="88"/>
      <c r="N6" s="88"/>
      <c r="O6" s="88"/>
    </row>
    <row r="7" spans="1:15" s="15" customFormat="1" ht="11.25" customHeight="1">
      <c r="A7" s="16"/>
      <c r="B7" s="45"/>
      <c r="D7" s="17"/>
      <c r="E7" s="36"/>
      <c r="F7" s="36"/>
      <c r="G7" s="17"/>
      <c r="H7" s="88"/>
      <c r="I7" s="88"/>
      <c r="J7" s="88"/>
      <c r="K7" s="88"/>
      <c r="L7" s="88"/>
      <c r="M7" s="88"/>
      <c r="N7" s="88"/>
      <c r="O7" s="88"/>
    </row>
    <row r="8" spans="1:15" s="15" customFormat="1" ht="156.75" customHeight="1">
      <c r="A8" s="44" t="s">
        <v>24</v>
      </c>
      <c r="B8" s="43" t="s">
        <v>56</v>
      </c>
      <c r="C8" s="35" t="s">
        <v>10</v>
      </c>
      <c r="D8" s="73">
        <v>560</v>
      </c>
      <c r="E8" s="169"/>
      <c r="F8" s="36">
        <f>E8*D8</f>
        <v>0</v>
      </c>
      <c r="G8" s="73"/>
      <c r="H8" s="88"/>
      <c r="I8" s="88"/>
      <c r="J8" s="88"/>
      <c r="K8" s="88"/>
      <c r="L8" s="88"/>
      <c r="M8" s="88"/>
      <c r="N8" s="88"/>
      <c r="O8" s="88"/>
    </row>
    <row r="9" spans="1:15" s="15" customFormat="1" ht="11.25" customHeight="1">
      <c r="A9" s="16"/>
      <c r="B9" s="45"/>
      <c r="C9" s="35"/>
      <c r="D9" s="73"/>
      <c r="E9" s="36"/>
      <c r="F9" s="36"/>
      <c r="G9" s="73"/>
      <c r="H9" s="88"/>
      <c r="I9" s="88"/>
      <c r="J9" s="88"/>
      <c r="K9" s="88"/>
      <c r="L9" s="88"/>
      <c r="M9" s="88"/>
      <c r="N9" s="88"/>
      <c r="O9" s="88"/>
    </row>
    <row r="10" spans="1:15" s="15" customFormat="1" ht="166.5" customHeight="1">
      <c r="A10" s="44" t="s">
        <v>21</v>
      </c>
      <c r="B10" s="43" t="s">
        <v>57</v>
      </c>
      <c r="C10" s="35" t="s">
        <v>10</v>
      </c>
      <c r="D10" s="73">
        <v>258</v>
      </c>
      <c r="E10" s="169"/>
      <c r="F10" s="36">
        <f>E10*D10</f>
        <v>0</v>
      </c>
      <c r="G10" s="73"/>
      <c r="H10" s="88"/>
      <c r="I10" s="88"/>
      <c r="J10" s="88"/>
      <c r="K10" s="88"/>
      <c r="L10" s="88"/>
      <c r="M10" s="88"/>
      <c r="N10" s="88"/>
      <c r="O10" s="88"/>
    </row>
    <row r="11" spans="1:15" s="15" customFormat="1" ht="11.25" customHeight="1">
      <c r="A11" s="16"/>
      <c r="B11" s="45"/>
      <c r="D11" s="17"/>
      <c r="E11" s="36"/>
      <c r="F11" s="36"/>
      <c r="G11" s="17"/>
      <c r="H11" s="88"/>
      <c r="I11" s="88"/>
      <c r="J11" s="88"/>
      <c r="K11" s="88"/>
      <c r="L11" s="88"/>
      <c r="M11" s="88"/>
      <c r="N11" s="88"/>
      <c r="O11" s="88"/>
    </row>
    <row r="12" spans="1:15" s="15" customFormat="1" ht="98.25" customHeight="1">
      <c r="A12" s="44" t="s">
        <v>22</v>
      </c>
      <c r="B12" s="43" t="s">
        <v>58</v>
      </c>
      <c r="C12" s="35" t="s">
        <v>10</v>
      </c>
      <c r="D12" s="73">
        <v>36</v>
      </c>
      <c r="E12" s="169"/>
      <c r="F12" s="36">
        <f>E12*D12</f>
        <v>0</v>
      </c>
      <c r="G12" s="73"/>
      <c r="H12" s="88"/>
      <c r="I12" s="88"/>
      <c r="J12" s="88"/>
      <c r="K12" s="88"/>
      <c r="L12" s="88"/>
      <c r="M12" s="88"/>
      <c r="N12" s="88"/>
      <c r="O12" s="88"/>
    </row>
    <row r="13" spans="1:15" s="15" customFormat="1" ht="11.25" customHeight="1">
      <c r="A13" s="16"/>
      <c r="B13" s="45"/>
      <c r="D13" s="17"/>
      <c r="E13" s="36"/>
      <c r="F13" s="36"/>
      <c r="G13" s="17"/>
      <c r="H13" s="88"/>
      <c r="I13" s="88"/>
      <c r="J13" s="88"/>
      <c r="K13" s="88"/>
      <c r="L13" s="88"/>
      <c r="M13" s="88"/>
      <c r="N13" s="88"/>
      <c r="O13" s="88"/>
    </row>
    <row r="14" spans="1:15" s="15" customFormat="1" ht="77.25" customHeight="1">
      <c r="A14" s="44" t="s">
        <v>27</v>
      </c>
      <c r="B14" s="43" t="s">
        <v>59</v>
      </c>
      <c r="C14" s="35" t="s">
        <v>10</v>
      </c>
      <c r="D14" s="73">
        <v>31</v>
      </c>
      <c r="E14" s="169"/>
      <c r="F14" s="36">
        <f>E14*D14</f>
        <v>0</v>
      </c>
      <c r="H14" s="88"/>
      <c r="I14" s="88"/>
      <c r="J14" s="88"/>
      <c r="K14" s="88"/>
      <c r="L14" s="88"/>
      <c r="M14" s="88"/>
      <c r="N14" s="88"/>
      <c r="O14" s="88"/>
    </row>
    <row r="15" spans="1:15" s="15" customFormat="1" ht="11.25" customHeight="1">
      <c r="A15" s="16"/>
      <c r="B15" s="45"/>
      <c r="D15" s="17"/>
      <c r="E15" s="36"/>
      <c r="F15" s="36"/>
      <c r="G15" s="17"/>
      <c r="H15" s="88"/>
      <c r="I15" s="88"/>
      <c r="J15" s="88"/>
      <c r="K15" s="88"/>
      <c r="L15" s="88"/>
      <c r="M15" s="88"/>
      <c r="N15" s="88"/>
      <c r="O15" s="88"/>
    </row>
    <row r="16" spans="1:15" s="15" customFormat="1" ht="42.75" customHeight="1">
      <c r="A16" s="44" t="s">
        <v>33</v>
      </c>
      <c r="B16" s="43" t="s">
        <v>61</v>
      </c>
      <c r="C16" s="35" t="s">
        <v>31</v>
      </c>
      <c r="D16" s="73">
        <v>188</v>
      </c>
      <c r="E16" s="169"/>
      <c r="F16" s="36">
        <f>E16*D16</f>
        <v>0</v>
      </c>
      <c r="G16" s="73"/>
      <c r="H16" s="88"/>
      <c r="I16" s="88"/>
      <c r="J16" s="88"/>
      <c r="K16" s="88"/>
      <c r="L16" s="88"/>
      <c r="M16" s="88"/>
      <c r="N16" s="88"/>
      <c r="O16" s="88"/>
    </row>
    <row r="17" spans="1:15" s="15" customFormat="1" ht="11.25" customHeight="1">
      <c r="A17" s="16"/>
      <c r="B17" s="45"/>
      <c r="D17" s="17"/>
      <c r="E17" s="36"/>
      <c r="F17" s="36"/>
      <c r="G17" s="17"/>
      <c r="H17" s="88"/>
      <c r="I17" s="88"/>
      <c r="J17" s="88"/>
      <c r="K17" s="88"/>
      <c r="L17" s="88"/>
      <c r="M17" s="88"/>
      <c r="N17" s="88"/>
      <c r="O17" s="88"/>
    </row>
    <row r="18" spans="1:15" s="15" customFormat="1" ht="31.5" customHeight="1">
      <c r="A18" s="44" t="s">
        <v>34</v>
      </c>
      <c r="B18" s="43" t="s">
        <v>60</v>
      </c>
      <c r="C18" s="35"/>
      <c r="D18" s="17"/>
      <c r="E18" s="18"/>
      <c r="F18" s="36"/>
      <c r="G18" s="17"/>
      <c r="H18" s="88"/>
      <c r="I18" s="88"/>
      <c r="J18" s="88"/>
      <c r="K18" s="88"/>
      <c r="L18" s="88"/>
      <c r="M18" s="88"/>
      <c r="N18" s="88"/>
      <c r="O18" s="88"/>
    </row>
    <row r="19" spans="1:15" s="15" customFormat="1" ht="5.25" customHeight="1">
      <c r="A19" s="16"/>
      <c r="C19" s="35"/>
      <c r="D19" s="17"/>
      <c r="E19" s="36"/>
      <c r="F19" s="36"/>
      <c r="G19" s="17"/>
      <c r="H19" s="88"/>
      <c r="I19" s="88"/>
      <c r="J19" s="88"/>
      <c r="K19" s="88"/>
      <c r="L19" s="88"/>
      <c r="M19" s="88"/>
      <c r="N19" s="88"/>
      <c r="O19" s="88"/>
    </row>
    <row r="20" spans="1:15" s="15" customFormat="1" ht="15.75" customHeight="1">
      <c r="A20" s="44"/>
      <c r="B20" s="15" t="s">
        <v>30</v>
      </c>
      <c r="C20" s="4" t="s">
        <v>9</v>
      </c>
      <c r="D20" s="17">
        <v>480</v>
      </c>
      <c r="E20" s="169"/>
      <c r="F20" s="36">
        <f>E20*D20</f>
        <v>0</v>
      </c>
      <c r="G20" s="17"/>
      <c r="H20" s="88"/>
      <c r="I20" s="88"/>
      <c r="J20" s="88"/>
      <c r="K20" s="88"/>
      <c r="L20" s="88"/>
      <c r="M20" s="88"/>
      <c r="N20" s="88"/>
      <c r="O20" s="88"/>
    </row>
    <row r="21" spans="1:15" s="15" customFormat="1" ht="11.25" customHeight="1">
      <c r="A21" s="16"/>
      <c r="B21" s="45"/>
      <c r="C21" s="35"/>
      <c r="D21" s="17"/>
      <c r="E21" s="18"/>
      <c r="F21" s="36"/>
      <c r="G21" s="17"/>
      <c r="H21" s="88"/>
      <c r="I21" s="88"/>
      <c r="J21" s="88"/>
      <c r="K21" s="88"/>
      <c r="L21" s="88"/>
      <c r="M21" s="88"/>
      <c r="N21" s="88"/>
      <c r="O21" s="88"/>
    </row>
    <row r="22" spans="1:15" s="15" customFormat="1" ht="38.25">
      <c r="A22" s="44" t="s">
        <v>32</v>
      </c>
      <c r="B22" s="48" t="s">
        <v>28</v>
      </c>
      <c r="C22" s="4"/>
      <c r="D22" s="17"/>
      <c r="E22" s="36"/>
      <c r="F22" s="36"/>
      <c r="G22" s="17"/>
      <c r="H22" s="88"/>
      <c r="I22" s="88"/>
      <c r="J22" s="88"/>
      <c r="K22" s="88"/>
      <c r="L22" s="88"/>
      <c r="M22" s="88"/>
      <c r="N22" s="88"/>
      <c r="O22" s="88"/>
    </row>
    <row r="23" spans="1:15" s="15" customFormat="1" ht="5.25" customHeight="1">
      <c r="A23" s="16"/>
      <c r="C23" s="35"/>
      <c r="D23" s="17"/>
      <c r="E23" s="36"/>
      <c r="F23" s="36"/>
      <c r="G23" s="17"/>
      <c r="H23" s="88"/>
      <c r="I23" s="88"/>
      <c r="J23" s="88"/>
      <c r="K23" s="88"/>
      <c r="L23" s="88"/>
      <c r="M23" s="88"/>
      <c r="N23" s="88"/>
      <c r="O23" s="88"/>
    </row>
    <row r="24" spans="1:15" s="15" customFormat="1" ht="15.75" customHeight="1">
      <c r="A24" s="44"/>
      <c r="B24" s="15" t="s">
        <v>46</v>
      </c>
      <c r="C24" s="4" t="s">
        <v>9</v>
      </c>
      <c r="D24" s="17">
        <v>480</v>
      </c>
      <c r="E24" s="169"/>
      <c r="F24" s="36">
        <f>E24*D24</f>
        <v>0</v>
      </c>
      <c r="G24" s="17"/>
      <c r="H24" s="88"/>
      <c r="I24" s="88"/>
      <c r="J24" s="88"/>
      <c r="K24" s="88"/>
      <c r="L24" s="88"/>
      <c r="M24" s="88"/>
      <c r="N24" s="88"/>
      <c r="O24" s="88"/>
    </row>
    <row r="25" spans="1:15" s="15" customFormat="1" ht="12" customHeight="1">
      <c r="A25" s="16"/>
      <c r="B25" s="69"/>
      <c r="C25" s="35"/>
      <c r="D25" s="17"/>
      <c r="E25" s="36"/>
      <c r="F25" s="36"/>
      <c r="G25" s="17"/>
      <c r="H25" s="88"/>
      <c r="I25" s="88"/>
      <c r="J25" s="88"/>
      <c r="K25" s="88"/>
      <c r="L25" s="88"/>
      <c r="M25" s="88"/>
      <c r="N25" s="88"/>
      <c r="O25" s="88"/>
    </row>
    <row r="26" spans="1:15" s="15" customFormat="1" ht="127.5">
      <c r="A26" s="44" t="s">
        <v>35</v>
      </c>
      <c r="B26" s="80" t="s">
        <v>132</v>
      </c>
      <c r="C26" s="4" t="s">
        <v>9</v>
      </c>
      <c r="D26" s="73">
        <f>21*42</f>
        <v>882</v>
      </c>
      <c r="E26" s="169"/>
      <c r="F26" s="36">
        <f>E26*D26</f>
        <v>0</v>
      </c>
      <c r="G26" s="73"/>
      <c r="H26" s="88"/>
      <c r="I26" s="88"/>
      <c r="J26" s="88"/>
      <c r="K26" s="88"/>
      <c r="L26" s="88"/>
      <c r="M26" s="88"/>
      <c r="N26" s="88"/>
      <c r="O26" s="88"/>
    </row>
    <row r="27" spans="1:15" s="15" customFormat="1" ht="11.25" customHeight="1">
      <c r="A27" s="16"/>
      <c r="B27" s="45"/>
      <c r="D27" s="17"/>
      <c r="E27" s="36"/>
      <c r="F27" s="36"/>
      <c r="G27" s="17"/>
      <c r="H27" s="88"/>
      <c r="I27" s="88"/>
      <c r="J27" s="88"/>
      <c r="K27" s="88"/>
      <c r="L27" s="88"/>
      <c r="M27" s="88"/>
      <c r="N27" s="88"/>
      <c r="O27" s="88"/>
    </row>
    <row r="28" spans="1:15" s="15" customFormat="1" ht="16.5" customHeight="1">
      <c r="A28" s="85" t="s">
        <v>36</v>
      </c>
      <c r="B28" s="43" t="s">
        <v>48</v>
      </c>
      <c r="C28" s="35"/>
      <c r="G28" s="17"/>
      <c r="H28" s="88"/>
      <c r="I28" s="88"/>
      <c r="J28" s="88"/>
      <c r="K28" s="88"/>
      <c r="L28" s="88"/>
      <c r="M28" s="88"/>
      <c r="N28" s="88"/>
      <c r="O28" s="88"/>
    </row>
    <row r="29" spans="1:15" s="15" customFormat="1" ht="16.5" customHeight="1">
      <c r="A29" s="44"/>
      <c r="B29" s="43" t="s">
        <v>49</v>
      </c>
      <c r="C29" s="35" t="s">
        <v>13</v>
      </c>
      <c r="D29" s="17">
        <v>1</v>
      </c>
      <c r="E29" s="169"/>
      <c r="F29" s="36">
        <f>E29*D29</f>
        <v>0</v>
      </c>
      <c r="G29" s="17"/>
      <c r="H29" s="88"/>
      <c r="I29" s="88"/>
      <c r="J29" s="88"/>
      <c r="K29" s="88"/>
      <c r="L29" s="88"/>
      <c r="M29" s="88"/>
      <c r="N29" s="88"/>
      <c r="O29" s="88"/>
    </row>
    <row r="30" spans="1:15" s="15" customFormat="1" ht="16.5" customHeight="1">
      <c r="A30" s="44"/>
      <c r="B30" s="43" t="s">
        <v>50</v>
      </c>
      <c r="C30" s="35" t="s">
        <v>13</v>
      </c>
      <c r="D30" s="17">
        <v>1</v>
      </c>
      <c r="E30" s="169"/>
      <c r="F30" s="36">
        <f>E30*D30</f>
        <v>0</v>
      </c>
      <c r="G30" s="17"/>
      <c r="H30" s="88"/>
      <c r="I30" s="88"/>
      <c r="J30" s="88"/>
      <c r="K30" s="88"/>
      <c r="L30" s="88"/>
      <c r="M30" s="88"/>
      <c r="N30" s="88"/>
      <c r="O30" s="88"/>
    </row>
    <row r="31" spans="1:15" s="15" customFormat="1" ht="12.75">
      <c r="A31" s="44"/>
      <c r="B31" s="43" t="s">
        <v>89</v>
      </c>
      <c r="C31" s="35" t="s">
        <v>13</v>
      </c>
      <c r="D31" s="17">
        <v>1</v>
      </c>
      <c r="E31" s="169"/>
      <c r="F31" s="36">
        <f>E31*D31</f>
        <v>0</v>
      </c>
      <c r="G31" s="17"/>
      <c r="H31" s="88"/>
      <c r="I31" s="88"/>
      <c r="J31" s="88"/>
      <c r="K31" s="88"/>
      <c r="L31" s="88"/>
      <c r="M31" s="88"/>
      <c r="N31" s="88"/>
      <c r="O31" s="88"/>
    </row>
    <row r="32" spans="1:15" s="15" customFormat="1" ht="16.5" customHeight="1">
      <c r="A32" s="16"/>
      <c r="B32" s="43"/>
      <c r="C32" s="35"/>
      <c r="D32" s="17"/>
      <c r="E32" s="36"/>
      <c r="F32" s="36"/>
      <c r="G32" s="17"/>
      <c r="H32" s="88"/>
      <c r="I32" s="88"/>
      <c r="J32" s="88"/>
      <c r="K32" s="88"/>
      <c r="L32" s="88"/>
      <c r="M32" s="88"/>
      <c r="N32" s="88"/>
      <c r="O32" s="88"/>
    </row>
    <row r="33" spans="1:6" ht="51">
      <c r="A33" s="85" t="s">
        <v>37</v>
      </c>
      <c r="B33" s="43" t="s">
        <v>86</v>
      </c>
      <c r="C33" s="17"/>
      <c r="D33" s="17" t="s">
        <v>20</v>
      </c>
      <c r="E33" s="36"/>
      <c r="F33" s="36">
        <f>SUM(F8:F32)*0.01</f>
        <v>0</v>
      </c>
    </row>
    <row r="34" spans="1:6" ht="13.5" thickBot="1">
      <c r="A34" s="6"/>
      <c r="B34" s="6"/>
      <c r="C34" s="6"/>
      <c r="D34" s="6"/>
      <c r="E34" s="6"/>
      <c r="F34" s="6"/>
    </row>
    <row r="35" spans="1:6" ht="2.25" customHeight="1" thickBot="1">
      <c r="A35" s="9"/>
      <c r="B35" s="10"/>
      <c r="C35" s="11"/>
      <c r="D35" s="14"/>
      <c r="E35" s="12"/>
      <c r="F35" s="12"/>
    </row>
    <row r="36" spans="1:6" ht="16.5" customHeight="1">
      <c r="A36" s="38" t="s">
        <v>18</v>
      </c>
      <c r="B36" s="47" t="s">
        <v>25</v>
      </c>
      <c r="C36" s="33"/>
      <c r="D36" s="32"/>
      <c r="E36" s="34" t="s">
        <v>8</v>
      </c>
      <c r="F36" s="68">
        <f>SUM(F5:F35)</f>
        <v>0</v>
      </c>
    </row>
    <row r="37" spans="2:4" ht="12.75">
      <c r="B37" s="31"/>
      <c r="D37" s="31"/>
    </row>
    <row r="38" spans="1:6" ht="15">
      <c r="A38" s="45"/>
      <c r="B38" s="45" t="s">
        <v>19</v>
      </c>
      <c r="D38" s="45"/>
      <c r="E38" s="41"/>
      <c r="F38" s="70"/>
    </row>
    <row r="39" spans="1:6" ht="12.75">
      <c r="A39" s="45"/>
      <c r="C39"/>
      <c r="D39"/>
      <c r="E39"/>
      <c r="F39"/>
    </row>
    <row r="40" spans="1:6" ht="12.75">
      <c r="A40" s="45"/>
      <c r="C40"/>
      <c r="D40"/>
      <c r="E40"/>
      <c r="F40"/>
    </row>
    <row r="41" spans="1:6" ht="12.75">
      <c r="A41" s="45"/>
      <c r="C41"/>
      <c r="D41"/>
      <c r="E41"/>
      <c r="F41"/>
    </row>
    <row r="42" spans="1:6" ht="12.75">
      <c r="A42" s="45"/>
      <c r="C42"/>
      <c r="D42"/>
      <c r="E42"/>
      <c r="F42"/>
    </row>
    <row r="43" spans="1:6" ht="12.75">
      <c r="A43" s="45"/>
      <c r="C43"/>
      <c r="D43"/>
      <c r="E43"/>
      <c r="F43"/>
    </row>
    <row r="44" spans="1:6" ht="12.75">
      <c r="A44" s="45"/>
      <c r="C44"/>
      <c r="D44"/>
      <c r="E44"/>
      <c r="F44"/>
    </row>
    <row r="45" spans="3:6" ht="12.75">
      <c r="C45"/>
      <c r="D45"/>
      <c r="E45"/>
      <c r="F45"/>
    </row>
    <row r="46" spans="3:6" ht="12.75">
      <c r="C46"/>
      <c r="D46"/>
      <c r="E46"/>
      <c r="F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3:6" ht="12.75">
      <c r="C59"/>
      <c r="D59"/>
      <c r="E59"/>
      <c r="F59"/>
    </row>
    <row r="60" spans="3:6" ht="12.75">
      <c r="C60"/>
      <c r="D60"/>
      <c r="E60"/>
      <c r="F60"/>
    </row>
    <row r="61" spans="3:6" ht="12.75">
      <c r="C61"/>
      <c r="D61"/>
      <c r="E61"/>
      <c r="F61"/>
    </row>
    <row r="62" spans="3:6" ht="12.75">
      <c r="C62"/>
      <c r="D62"/>
      <c r="E62"/>
      <c r="F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  <row r="89" spans="3:6" ht="12.75">
      <c r="C89"/>
      <c r="D89"/>
      <c r="E89"/>
      <c r="F89"/>
    </row>
    <row r="90" spans="3:6" ht="12.75">
      <c r="C90"/>
      <c r="D90"/>
      <c r="E90"/>
      <c r="F90"/>
    </row>
    <row r="91" spans="3:6" ht="12.75">
      <c r="C91"/>
      <c r="D91"/>
      <c r="E91"/>
      <c r="F91"/>
    </row>
    <row r="92" spans="3:6" ht="12.75">
      <c r="C92"/>
      <c r="D92"/>
      <c r="E92"/>
      <c r="F92"/>
    </row>
    <row r="93" spans="3:6" ht="12.75">
      <c r="C93"/>
      <c r="D93"/>
      <c r="E93"/>
      <c r="F93"/>
    </row>
    <row r="94" spans="3:6" ht="12.75">
      <c r="C94"/>
      <c r="D94"/>
      <c r="E94"/>
      <c r="F94"/>
    </row>
    <row r="95" spans="3:6" ht="12.75">
      <c r="C95"/>
      <c r="D95"/>
      <c r="E95"/>
      <c r="F95"/>
    </row>
    <row r="96" spans="3:6" ht="12.75">
      <c r="C96"/>
      <c r="D96"/>
      <c r="E96"/>
      <c r="F96"/>
    </row>
    <row r="97" spans="3:6" ht="12.75">
      <c r="C97"/>
      <c r="D97"/>
      <c r="E97"/>
      <c r="F97"/>
    </row>
    <row r="98" spans="3:6" ht="12.75">
      <c r="C98"/>
      <c r="D98"/>
      <c r="E98"/>
      <c r="F98"/>
    </row>
    <row r="99" spans="3:6" ht="12.75">
      <c r="C99"/>
      <c r="D99"/>
      <c r="E99"/>
      <c r="F99"/>
    </row>
    <row r="100" spans="3:6" ht="12.75">
      <c r="C100"/>
      <c r="D100"/>
      <c r="E100"/>
      <c r="F100"/>
    </row>
    <row r="101" spans="3:6" ht="12.75">
      <c r="C101"/>
      <c r="D101"/>
      <c r="E101"/>
      <c r="F101"/>
    </row>
    <row r="102" spans="3:6" ht="12.75">
      <c r="C102"/>
      <c r="D102"/>
      <c r="E102"/>
      <c r="F102"/>
    </row>
    <row r="103" spans="3:6" ht="12.75">
      <c r="C103"/>
      <c r="D103"/>
      <c r="E103"/>
      <c r="F103"/>
    </row>
    <row r="104" spans="3:6" ht="12.75">
      <c r="C104"/>
      <c r="D104"/>
      <c r="E104"/>
      <c r="F104"/>
    </row>
    <row r="105" spans="3:6" ht="12.75">
      <c r="C105"/>
      <c r="D105"/>
      <c r="E105"/>
      <c r="F105"/>
    </row>
    <row r="106" spans="3:6" ht="12.75">
      <c r="C106"/>
      <c r="D106"/>
      <c r="E106"/>
      <c r="F106"/>
    </row>
    <row r="107" spans="3:6" ht="12.75">
      <c r="C107"/>
      <c r="D107"/>
      <c r="E107"/>
      <c r="F107"/>
    </row>
    <row r="108" spans="3:6" ht="12.75">
      <c r="C108"/>
      <c r="D108"/>
      <c r="E108"/>
      <c r="F108"/>
    </row>
    <row r="109" spans="3:6" ht="12.75">
      <c r="C109"/>
      <c r="D109"/>
      <c r="E109"/>
      <c r="F109"/>
    </row>
    <row r="110" spans="3:6" ht="12.75">
      <c r="C110"/>
      <c r="D110"/>
      <c r="E110"/>
      <c r="F110"/>
    </row>
    <row r="111" spans="3:6" ht="12.75">
      <c r="C111"/>
      <c r="D111"/>
      <c r="E111"/>
      <c r="F111"/>
    </row>
    <row r="112" spans="3:6" ht="12.75">
      <c r="C112"/>
      <c r="D112"/>
      <c r="E112"/>
      <c r="F112"/>
    </row>
    <row r="113" spans="3:6" ht="12.75">
      <c r="C113"/>
      <c r="D113"/>
      <c r="E113"/>
      <c r="F113"/>
    </row>
    <row r="114" spans="3:6" ht="12.75">
      <c r="C114"/>
      <c r="D114"/>
      <c r="E114"/>
      <c r="F114"/>
    </row>
    <row r="115" spans="3:6" ht="12.75">
      <c r="C115"/>
      <c r="D115"/>
      <c r="E115"/>
      <c r="F115"/>
    </row>
    <row r="116" spans="3:6" ht="12.75">
      <c r="C116"/>
      <c r="D116"/>
      <c r="E116"/>
      <c r="F116"/>
    </row>
    <row r="117" spans="3:6" ht="12.75">
      <c r="C117"/>
      <c r="D117"/>
      <c r="E117"/>
      <c r="F117"/>
    </row>
    <row r="118" spans="3:6" ht="12.75">
      <c r="C118"/>
      <c r="D118"/>
      <c r="E118"/>
      <c r="F118"/>
    </row>
    <row r="119" spans="3:6" ht="12.75">
      <c r="C119"/>
      <c r="D119"/>
      <c r="E119"/>
      <c r="F119"/>
    </row>
    <row r="120" spans="3:6" ht="12.75">
      <c r="C120"/>
      <c r="D120"/>
      <c r="E120"/>
      <c r="F120"/>
    </row>
    <row r="121" spans="3:6" ht="12.75">
      <c r="C121"/>
      <c r="D121"/>
      <c r="E121"/>
      <c r="F121"/>
    </row>
    <row r="122" spans="3:6" ht="12.75">
      <c r="C122"/>
      <c r="D122"/>
      <c r="E122"/>
      <c r="F122"/>
    </row>
    <row r="123" spans="3:6" ht="12.75">
      <c r="C123"/>
      <c r="D123"/>
      <c r="E123"/>
      <c r="F123"/>
    </row>
    <row r="124" spans="3:6" ht="12.75">
      <c r="C124"/>
      <c r="D124"/>
      <c r="E124"/>
      <c r="F124"/>
    </row>
    <row r="125" spans="3:6" ht="12.75">
      <c r="C125"/>
      <c r="D125"/>
      <c r="E125"/>
      <c r="F125"/>
    </row>
    <row r="126" spans="3:6" ht="12.75">
      <c r="C126"/>
      <c r="D126"/>
      <c r="E126"/>
      <c r="F126"/>
    </row>
    <row r="127" spans="3:6" ht="12.75">
      <c r="C127"/>
      <c r="D127"/>
      <c r="E127"/>
      <c r="F127"/>
    </row>
    <row r="128" spans="3:6" ht="12.75">
      <c r="C128"/>
      <c r="D128"/>
      <c r="E128"/>
      <c r="F128"/>
    </row>
    <row r="129" spans="3:6" ht="12.75">
      <c r="C129"/>
      <c r="D129"/>
      <c r="E129"/>
      <c r="F129"/>
    </row>
    <row r="130" spans="3:6" ht="12.75">
      <c r="C130"/>
      <c r="D130"/>
      <c r="E130"/>
      <c r="F130"/>
    </row>
    <row r="131" spans="3:6" ht="12.75">
      <c r="C131"/>
      <c r="D131"/>
      <c r="E131"/>
      <c r="F131"/>
    </row>
    <row r="132" spans="3:6" ht="12.75">
      <c r="C132"/>
      <c r="D132"/>
      <c r="E132"/>
      <c r="F132"/>
    </row>
    <row r="133" spans="3:6" ht="12.75">
      <c r="C133"/>
      <c r="D133"/>
      <c r="E133"/>
      <c r="F133"/>
    </row>
    <row r="134" spans="3:6" ht="12.75">
      <c r="C134"/>
      <c r="D134"/>
      <c r="E134"/>
      <c r="F134"/>
    </row>
    <row r="135" spans="3:6" ht="12.75">
      <c r="C135"/>
      <c r="D135"/>
      <c r="E135"/>
      <c r="F135"/>
    </row>
    <row r="136" spans="3:6" ht="12.75">
      <c r="C136"/>
      <c r="D136"/>
      <c r="E136"/>
      <c r="F136"/>
    </row>
    <row r="137" spans="3:6" ht="12.75">
      <c r="C137"/>
      <c r="D137"/>
      <c r="E137"/>
      <c r="F137"/>
    </row>
    <row r="138" spans="3:6" ht="12.75">
      <c r="C138"/>
      <c r="D138"/>
      <c r="E138"/>
      <c r="F138"/>
    </row>
    <row r="139" spans="3:6" ht="12.75">
      <c r="C139"/>
      <c r="D139"/>
      <c r="E139"/>
      <c r="F139"/>
    </row>
    <row r="140" spans="3:6" ht="12.75">
      <c r="C140"/>
      <c r="D140"/>
      <c r="E140"/>
      <c r="F140"/>
    </row>
    <row r="141" spans="3:6" ht="12.75">
      <c r="C141"/>
      <c r="D141"/>
      <c r="E141"/>
      <c r="F141"/>
    </row>
    <row r="142" spans="3:6" ht="12.75">
      <c r="C142"/>
      <c r="D142"/>
      <c r="E142"/>
      <c r="F142"/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  <row r="165" spans="3:6" ht="12.75">
      <c r="C165"/>
      <c r="D165"/>
      <c r="E165"/>
      <c r="F165"/>
    </row>
    <row r="166" spans="3:6" ht="12.75">
      <c r="C166"/>
      <c r="D166"/>
      <c r="E166"/>
      <c r="F166"/>
    </row>
    <row r="167" spans="3:6" ht="12.75">
      <c r="C167"/>
      <c r="D167"/>
      <c r="E167"/>
      <c r="F167"/>
    </row>
    <row r="168" spans="3:6" ht="12.75">
      <c r="C168"/>
      <c r="D168"/>
      <c r="E168"/>
      <c r="F168"/>
    </row>
    <row r="169" spans="3:6" ht="12.75">
      <c r="C169"/>
      <c r="D169"/>
      <c r="E169"/>
      <c r="F169"/>
    </row>
    <row r="170" spans="3:6" ht="12.75">
      <c r="C170"/>
      <c r="D170"/>
      <c r="E170"/>
      <c r="F170"/>
    </row>
    <row r="171" spans="3:6" ht="12.75">
      <c r="C171"/>
      <c r="D171"/>
      <c r="E171"/>
      <c r="F171"/>
    </row>
    <row r="172" spans="3:6" ht="12.75">
      <c r="C172"/>
      <c r="D172"/>
      <c r="E172"/>
      <c r="F172"/>
    </row>
    <row r="173" spans="3:6" ht="12.75">
      <c r="C173"/>
      <c r="D173"/>
      <c r="E173"/>
      <c r="F173"/>
    </row>
    <row r="174" spans="3:6" ht="12.75">
      <c r="C174"/>
      <c r="D174"/>
      <c r="E174"/>
      <c r="F174"/>
    </row>
    <row r="175" spans="3:6" ht="12.75">
      <c r="C175"/>
      <c r="D175"/>
      <c r="E175"/>
      <c r="F175"/>
    </row>
    <row r="176" spans="3:6" ht="12.75">
      <c r="C176"/>
      <c r="D176"/>
      <c r="E176"/>
      <c r="F176"/>
    </row>
    <row r="177" spans="3:6" ht="12.75">
      <c r="C177"/>
      <c r="D177"/>
      <c r="E177"/>
      <c r="F177"/>
    </row>
    <row r="178" spans="3:6" ht="12.75">
      <c r="C178"/>
      <c r="D178"/>
      <c r="E178"/>
      <c r="F178"/>
    </row>
    <row r="179" spans="3:6" ht="12.75">
      <c r="C179"/>
      <c r="D179"/>
      <c r="E179"/>
      <c r="F179"/>
    </row>
    <row r="180" spans="3:6" ht="12.75">
      <c r="C180"/>
      <c r="D180"/>
      <c r="E180"/>
      <c r="F180"/>
    </row>
    <row r="181" spans="3:6" ht="12.75">
      <c r="C181"/>
      <c r="D181"/>
      <c r="E181"/>
      <c r="F181"/>
    </row>
    <row r="182" spans="3:6" ht="12.75">
      <c r="C182"/>
      <c r="D182"/>
      <c r="E182"/>
      <c r="F182"/>
    </row>
    <row r="183" spans="3:6" ht="12.75">
      <c r="C183"/>
      <c r="D183"/>
      <c r="E183"/>
      <c r="F183"/>
    </row>
    <row r="184" spans="3:6" ht="12.75">
      <c r="C184"/>
      <c r="D184"/>
      <c r="E184"/>
      <c r="F184"/>
    </row>
    <row r="185" spans="3:6" ht="12.75">
      <c r="C185"/>
      <c r="D185"/>
      <c r="E185"/>
      <c r="F185"/>
    </row>
    <row r="186" spans="3:6" ht="12.75">
      <c r="C186"/>
      <c r="D186"/>
      <c r="E186"/>
      <c r="F186"/>
    </row>
    <row r="187" spans="3:6" ht="12.75">
      <c r="C187"/>
      <c r="D187"/>
      <c r="E187"/>
      <c r="F187"/>
    </row>
    <row r="188" spans="3:6" ht="12.75">
      <c r="C188"/>
      <c r="D188"/>
      <c r="E188"/>
      <c r="F188"/>
    </row>
    <row r="189" spans="3:6" ht="12.75">
      <c r="C189"/>
      <c r="D189"/>
      <c r="E189"/>
      <c r="F189"/>
    </row>
    <row r="190" spans="3:6" ht="12.75">
      <c r="C190"/>
      <c r="D190"/>
      <c r="E190"/>
      <c r="F190"/>
    </row>
    <row r="191" spans="3:6" ht="12.75">
      <c r="C191"/>
      <c r="D191"/>
      <c r="E191"/>
      <c r="F191"/>
    </row>
    <row r="192" spans="3:6" ht="12.75">
      <c r="C192"/>
      <c r="D192"/>
      <c r="E192"/>
      <c r="F192"/>
    </row>
    <row r="193" spans="3:6" ht="12.75">
      <c r="C193"/>
      <c r="D193"/>
      <c r="E193"/>
      <c r="F193"/>
    </row>
    <row r="194" spans="3:6" ht="12.75">
      <c r="C194"/>
      <c r="D194"/>
      <c r="E194"/>
      <c r="F194"/>
    </row>
    <row r="195" spans="3:6" ht="12.75">
      <c r="C195"/>
      <c r="D195"/>
      <c r="E195"/>
      <c r="F195"/>
    </row>
    <row r="196" spans="3:6" ht="12.75">
      <c r="C196"/>
      <c r="D196"/>
      <c r="E196"/>
      <c r="F196"/>
    </row>
    <row r="197" spans="3:6" ht="12.75">
      <c r="C197"/>
      <c r="D197"/>
      <c r="E197"/>
      <c r="F197"/>
    </row>
    <row r="198" spans="3:6" ht="12.75">
      <c r="C198"/>
      <c r="D198"/>
      <c r="E198"/>
      <c r="F198"/>
    </row>
    <row r="199" spans="3:6" ht="12.75">
      <c r="C199"/>
      <c r="D199"/>
      <c r="E199"/>
      <c r="F199"/>
    </row>
    <row r="200" spans="3:6" ht="12.75">
      <c r="C200"/>
      <c r="D200"/>
      <c r="E200"/>
      <c r="F200"/>
    </row>
    <row r="201" spans="3:6" ht="12.75">
      <c r="C201"/>
      <c r="D201"/>
      <c r="E201"/>
      <c r="F201"/>
    </row>
    <row r="202" spans="3:6" ht="12.75">
      <c r="C202"/>
      <c r="D202"/>
      <c r="E202"/>
      <c r="F202"/>
    </row>
    <row r="203" spans="3:6" ht="12.75">
      <c r="C203"/>
      <c r="D203"/>
      <c r="E203"/>
      <c r="F203"/>
    </row>
    <row r="204" spans="3:6" ht="12.75">
      <c r="C204"/>
      <c r="D204"/>
      <c r="E204"/>
      <c r="F204"/>
    </row>
    <row r="205" spans="3:6" ht="12.75">
      <c r="C205"/>
      <c r="D205"/>
      <c r="E205"/>
      <c r="F205"/>
    </row>
    <row r="206" spans="3:6" ht="12.75">
      <c r="C206"/>
      <c r="D206"/>
      <c r="E206"/>
      <c r="F206"/>
    </row>
    <row r="207" spans="3:6" ht="12.75">
      <c r="C207"/>
      <c r="D207"/>
      <c r="E207"/>
      <c r="F207"/>
    </row>
    <row r="208" spans="3:6" ht="12.75">
      <c r="C208"/>
      <c r="D208"/>
      <c r="E208"/>
      <c r="F208"/>
    </row>
    <row r="209" spans="3:6" ht="12.75">
      <c r="C209"/>
      <c r="D209"/>
      <c r="E209"/>
      <c r="F209"/>
    </row>
    <row r="210" spans="3:6" ht="12.75">
      <c r="C210"/>
      <c r="D210"/>
      <c r="E210"/>
      <c r="F210"/>
    </row>
    <row r="211" spans="3:6" ht="12.75">
      <c r="C211"/>
      <c r="D211"/>
      <c r="E211"/>
      <c r="F211"/>
    </row>
    <row r="212" spans="3:6" ht="12.75">
      <c r="C212"/>
      <c r="D212"/>
      <c r="E212"/>
      <c r="F212"/>
    </row>
    <row r="213" spans="3:6" ht="12.75">
      <c r="C213"/>
      <c r="D213"/>
      <c r="E213"/>
      <c r="F213"/>
    </row>
    <row r="214" spans="3:6" ht="12.75">
      <c r="C214"/>
      <c r="D214"/>
      <c r="E214"/>
      <c r="F214"/>
    </row>
    <row r="215" spans="3:6" ht="12.75">
      <c r="C215"/>
      <c r="D215"/>
      <c r="E215"/>
      <c r="F215"/>
    </row>
    <row r="216" spans="3:6" ht="12.75">
      <c r="C216"/>
      <c r="D216"/>
      <c r="E216"/>
      <c r="F216"/>
    </row>
    <row r="217" spans="3:6" ht="12.75">
      <c r="C217"/>
      <c r="D217"/>
      <c r="E217"/>
      <c r="F217"/>
    </row>
    <row r="218" spans="3:6" ht="12.75">
      <c r="C218"/>
      <c r="D218"/>
      <c r="E218"/>
      <c r="F218"/>
    </row>
    <row r="219" spans="3:6" ht="12.75">
      <c r="C219"/>
      <c r="D219"/>
      <c r="E219"/>
      <c r="F219"/>
    </row>
    <row r="220" spans="3:6" ht="12.75">
      <c r="C220"/>
      <c r="D220"/>
      <c r="E220"/>
      <c r="F220"/>
    </row>
    <row r="221" spans="3:6" ht="12.75">
      <c r="C221"/>
      <c r="D221"/>
      <c r="E221"/>
      <c r="F221"/>
    </row>
    <row r="222" spans="3:6" ht="12.75">
      <c r="C222"/>
      <c r="D222"/>
      <c r="E222"/>
      <c r="F222"/>
    </row>
    <row r="223" spans="3:6" ht="12.75">
      <c r="C223"/>
      <c r="D223"/>
      <c r="E223"/>
      <c r="F223"/>
    </row>
    <row r="224" spans="3:6" ht="12.75">
      <c r="C224"/>
      <c r="D224"/>
      <c r="E224"/>
      <c r="F224"/>
    </row>
    <row r="225" spans="3:6" ht="12.75">
      <c r="C225"/>
      <c r="D225"/>
      <c r="E225"/>
      <c r="F225"/>
    </row>
  </sheetData>
  <sheetProtection password="DC07" sheet="1"/>
  <printOptions/>
  <pageMargins left="1.0236220472440944" right="0.75" top="1.1811023622047245" bottom="0.7874015748031497" header="0.3937007874015748" footer="0.3937007874015748"/>
  <pageSetup horizontalDpi="600" verticalDpi="600" orientation="portrait" paperSize="9" r:id="rId1"/>
  <headerFooter alignWithMargins="0">
    <oddHeader>&amp;C&amp;A</oddHeader>
    <oddFooter>&amp;R&amp;"Arial CE,Krepko"&amp;16 4.3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S217"/>
  <sheetViews>
    <sheetView showZeros="0" zoomScalePageLayoutView="0" workbookViewId="0" topLeftCell="A11">
      <selection activeCell="E23" sqref="E23"/>
    </sheetView>
  </sheetViews>
  <sheetFormatPr defaultColWidth="9.00390625" defaultRowHeight="12.75"/>
  <cols>
    <col min="1" max="1" width="7.375" style="214" customWidth="1"/>
    <col min="2" max="2" width="37.625" style="172" customWidth="1"/>
    <col min="3" max="3" width="6.125" style="216" customWidth="1"/>
    <col min="4" max="4" width="9.75390625" style="221" customWidth="1"/>
    <col min="5" max="6" width="15.125" style="218" customWidth="1"/>
    <col min="7" max="16384" width="9.125" style="172" customWidth="1"/>
  </cols>
  <sheetData>
    <row r="1" spans="1:6" ht="12.75">
      <c r="A1" s="170" t="s">
        <v>0</v>
      </c>
      <c r="B1" s="170" t="s">
        <v>1</v>
      </c>
      <c r="C1" s="170" t="s">
        <v>3</v>
      </c>
      <c r="D1" s="171" t="s">
        <v>2</v>
      </c>
      <c r="E1" s="171" t="s">
        <v>15</v>
      </c>
      <c r="F1" s="171" t="s">
        <v>4</v>
      </c>
    </row>
    <row r="2" spans="1:6" ht="13.5" thickBot="1">
      <c r="A2" s="173" t="s">
        <v>5</v>
      </c>
      <c r="B2" s="173" t="s">
        <v>6</v>
      </c>
      <c r="C2" s="173"/>
      <c r="D2" s="174" t="s">
        <v>5</v>
      </c>
      <c r="E2" s="174" t="s">
        <v>14</v>
      </c>
      <c r="F2" s="174"/>
    </row>
    <row r="3" spans="1:6" ht="7.5" customHeight="1" thickTop="1">
      <c r="A3" s="175"/>
      <c r="B3" s="175"/>
      <c r="C3" s="175"/>
      <c r="D3" s="176"/>
      <c r="E3" s="176"/>
      <c r="F3" s="176"/>
    </row>
    <row r="4" spans="1:6" ht="24" customHeight="1">
      <c r="A4" s="177" t="s">
        <v>42</v>
      </c>
      <c r="B4" s="178" t="s">
        <v>67</v>
      </c>
      <c r="C4" s="179"/>
      <c r="D4" s="180"/>
      <c r="E4" s="181"/>
      <c r="F4" s="181"/>
    </row>
    <row r="5" spans="1:6" ht="11.25" customHeight="1">
      <c r="A5" s="182"/>
      <c r="B5" s="183"/>
      <c r="C5" s="179"/>
      <c r="D5" s="180"/>
      <c r="E5" s="181"/>
      <c r="F5" s="181"/>
    </row>
    <row r="6" spans="1:7" s="187" customFormat="1" ht="38.25">
      <c r="A6" s="184" t="s">
        <v>23</v>
      </c>
      <c r="B6" s="185" t="s">
        <v>68</v>
      </c>
      <c r="C6" s="179"/>
      <c r="D6" s="186"/>
      <c r="E6" s="181"/>
      <c r="F6" s="181"/>
      <c r="G6" s="186"/>
    </row>
    <row r="7" spans="1:97" s="193" customFormat="1" ht="25.5">
      <c r="A7" s="188" t="s">
        <v>71</v>
      </c>
      <c r="B7" s="189" t="s">
        <v>72</v>
      </c>
      <c r="C7" s="190" t="s">
        <v>70</v>
      </c>
      <c r="D7" s="191">
        <v>107.5</v>
      </c>
      <c r="E7" s="84"/>
      <c r="F7" s="191">
        <f>D7*E7</f>
        <v>0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</row>
    <row r="8" spans="1:7" s="187" customFormat="1" ht="11.25" customHeight="1">
      <c r="A8" s="182"/>
      <c r="B8" s="183"/>
      <c r="C8" s="179"/>
      <c r="D8" s="186"/>
      <c r="E8" s="181"/>
      <c r="F8" s="181"/>
      <c r="G8" s="186"/>
    </row>
    <row r="9" spans="1:7" s="187" customFormat="1" ht="25.5">
      <c r="A9" s="184" t="s">
        <v>24</v>
      </c>
      <c r="B9" s="185" t="s">
        <v>85</v>
      </c>
      <c r="C9" s="179"/>
      <c r="D9" s="186"/>
      <c r="E9" s="181"/>
      <c r="F9" s="181"/>
      <c r="G9" s="186"/>
    </row>
    <row r="10" spans="1:97" s="193" customFormat="1" ht="12.75">
      <c r="A10" s="188" t="s">
        <v>69</v>
      </c>
      <c r="B10" s="189" t="s">
        <v>73</v>
      </c>
      <c r="C10" s="190" t="s">
        <v>13</v>
      </c>
      <c r="D10" s="191">
        <v>18</v>
      </c>
      <c r="E10" s="84"/>
      <c r="F10" s="191">
        <f>D10*E10</f>
        <v>0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</row>
    <row r="11" spans="1:97" s="193" customFormat="1" ht="12.75">
      <c r="A11" s="188" t="s">
        <v>71</v>
      </c>
      <c r="B11" s="189" t="s">
        <v>74</v>
      </c>
      <c r="C11" s="190" t="s">
        <v>13</v>
      </c>
      <c r="D11" s="191">
        <v>2</v>
      </c>
      <c r="E11" s="84"/>
      <c r="F11" s="191">
        <f>D11*E11</f>
        <v>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</row>
    <row r="12" spans="1:97" s="193" customFormat="1" ht="12.75">
      <c r="A12" s="188" t="s">
        <v>75</v>
      </c>
      <c r="B12" s="189" t="s">
        <v>76</v>
      </c>
      <c r="C12" s="190" t="s">
        <v>13</v>
      </c>
      <c r="D12" s="191">
        <v>6</v>
      </c>
      <c r="E12" s="84"/>
      <c r="F12" s="191">
        <f>D12*E12</f>
        <v>0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</row>
    <row r="13" spans="1:97" s="193" customFormat="1" ht="12.75">
      <c r="A13" s="188" t="s">
        <v>77</v>
      </c>
      <c r="B13" s="189" t="s">
        <v>78</v>
      </c>
      <c r="C13" s="190" t="s">
        <v>13</v>
      </c>
      <c r="D13" s="191">
        <v>7</v>
      </c>
      <c r="E13" s="84">
        <f>1.5*E12</f>
        <v>0</v>
      </c>
      <c r="F13" s="191">
        <f>D13*E13</f>
        <v>0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</row>
    <row r="14" spans="1:7" s="187" customFormat="1" ht="11.25" customHeight="1">
      <c r="A14" s="182"/>
      <c r="B14" s="183"/>
      <c r="D14" s="180"/>
      <c r="E14" s="181"/>
      <c r="F14" s="181"/>
      <c r="G14" s="180"/>
    </row>
    <row r="15" spans="1:7" s="187" customFormat="1" ht="38.25">
      <c r="A15" s="184" t="s">
        <v>21</v>
      </c>
      <c r="B15" s="185" t="s">
        <v>79</v>
      </c>
      <c r="C15" s="179"/>
      <c r="D15" s="186"/>
      <c r="E15" s="181"/>
      <c r="F15" s="181"/>
      <c r="G15" s="186"/>
    </row>
    <row r="16" spans="1:97" s="193" customFormat="1" ht="14.25">
      <c r="A16" s="188" t="s">
        <v>69</v>
      </c>
      <c r="B16" s="189" t="s">
        <v>80</v>
      </c>
      <c r="C16" s="190" t="s">
        <v>81</v>
      </c>
      <c r="D16" s="191">
        <f>D10*3.14*0.3^2*1</f>
        <v>5.0868</v>
      </c>
      <c r="E16" s="84"/>
      <c r="F16" s="191">
        <f>D16*E16</f>
        <v>0</v>
      </c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</row>
    <row r="17" spans="1:97" s="193" customFormat="1" ht="14.25">
      <c r="A17" s="188" t="s">
        <v>71</v>
      </c>
      <c r="B17" s="189" t="s">
        <v>74</v>
      </c>
      <c r="C17" s="190" t="s">
        <v>81</v>
      </c>
      <c r="D17" s="191">
        <f>D11*3.14*0.4^2*1</f>
        <v>1.0048000000000001</v>
      </c>
      <c r="E17" s="84"/>
      <c r="F17" s="191">
        <f>D17*E17</f>
        <v>0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</row>
    <row r="18" spans="1:97" s="193" customFormat="1" ht="14.25">
      <c r="A18" s="188" t="s">
        <v>75</v>
      </c>
      <c r="B18" s="189" t="s">
        <v>76</v>
      </c>
      <c r="C18" s="190" t="s">
        <v>81</v>
      </c>
      <c r="D18" s="191">
        <f>D12*3.14*0.5^2*1</f>
        <v>4.71</v>
      </c>
      <c r="E18" s="84"/>
      <c r="F18" s="191">
        <f>D18*E18</f>
        <v>0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</row>
    <row r="19" spans="1:97" s="193" customFormat="1" ht="14.25">
      <c r="A19" s="188" t="s">
        <v>77</v>
      </c>
      <c r="B19" s="189" t="s">
        <v>78</v>
      </c>
      <c r="C19" s="190" t="s">
        <v>81</v>
      </c>
      <c r="D19" s="191">
        <f>D13*3.14*0.5^2*1.5</f>
        <v>8.2425</v>
      </c>
      <c r="E19" s="84"/>
      <c r="F19" s="191">
        <f>D19*E19</f>
        <v>0</v>
      </c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</row>
    <row r="20" spans="1:7" s="187" customFormat="1" ht="11.25" customHeight="1">
      <c r="A20" s="182"/>
      <c r="B20" s="183"/>
      <c r="D20" s="180"/>
      <c r="E20" s="181"/>
      <c r="F20" s="181"/>
      <c r="G20" s="180"/>
    </row>
    <row r="21" spans="1:7" s="196" customFormat="1" ht="51">
      <c r="A21" s="194" t="s">
        <v>22</v>
      </c>
      <c r="B21" s="185" t="s">
        <v>82</v>
      </c>
      <c r="C21" s="179"/>
      <c r="D21" s="186"/>
      <c r="E21" s="181"/>
      <c r="F21" s="181"/>
      <c r="G21" s="195"/>
    </row>
    <row r="22" spans="1:7" s="196" customFormat="1" ht="12.75">
      <c r="A22" s="197"/>
      <c r="C22" s="198"/>
      <c r="D22" s="199"/>
      <c r="E22" s="191"/>
      <c r="F22" s="200"/>
      <c r="G22" s="199"/>
    </row>
    <row r="23" spans="1:7" s="196" customFormat="1" ht="153" customHeight="1">
      <c r="A23" s="194" t="s">
        <v>27</v>
      </c>
      <c r="B23" s="201" t="s">
        <v>87</v>
      </c>
      <c r="C23" s="190"/>
      <c r="D23" s="191"/>
      <c r="E23" s="191"/>
      <c r="F23" s="191"/>
      <c r="G23" s="199"/>
    </row>
    <row r="24" spans="1:97" s="193" customFormat="1" ht="12.75">
      <c r="A24" s="188" t="s">
        <v>71</v>
      </c>
      <c r="B24" s="189" t="s">
        <v>88</v>
      </c>
      <c r="C24" s="190" t="s">
        <v>83</v>
      </c>
      <c r="D24" s="191">
        <f>110*SUM(D16:D19)</f>
        <v>2094.851</v>
      </c>
      <c r="E24" s="84"/>
      <c r="F24" s="191">
        <f>D24*E24</f>
        <v>0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</row>
    <row r="25" spans="1:7" s="196" customFormat="1" ht="12.75">
      <c r="A25" s="194"/>
      <c r="B25" s="201"/>
      <c r="C25" s="190"/>
      <c r="D25" s="191"/>
      <c r="E25" s="191"/>
      <c r="F25" s="191"/>
      <c r="G25" s="199"/>
    </row>
    <row r="26" spans="1:6" ht="13.5" thickBot="1">
      <c r="A26" s="202"/>
      <c r="B26" s="202"/>
      <c r="C26" s="202"/>
      <c r="D26" s="202"/>
      <c r="E26" s="202"/>
      <c r="F26" s="202"/>
    </row>
    <row r="27" spans="1:6" ht="2.25" customHeight="1" thickBot="1">
      <c r="A27" s="203"/>
      <c r="B27" s="204"/>
      <c r="C27" s="205"/>
      <c r="D27" s="206"/>
      <c r="E27" s="207"/>
      <c r="F27" s="207"/>
    </row>
    <row r="28" spans="1:6" ht="16.5" customHeight="1">
      <c r="A28" s="208" t="s">
        <v>42</v>
      </c>
      <c r="B28" s="209" t="str">
        <f>B4</f>
        <v>BETONSKA DELA</v>
      </c>
      <c r="C28" s="210"/>
      <c r="D28" s="211"/>
      <c r="E28" s="212" t="s">
        <v>8</v>
      </c>
      <c r="F28" s="213">
        <f>SUM(F5:F27)</f>
        <v>0</v>
      </c>
    </row>
    <row r="29" spans="2:4" ht="12.75">
      <c r="B29" s="215"/>
      <c r="D29" s="217"/>
    </row>
    <row r="30" spans="1:6" ht="15">
      <c r="A30" s="183"/>
      <c r="B30" s="183" t="s">
        <v>19</v>
      </c>
      <c r="D30" s="183"/>
      <c r="E30" s="219"/>
      <c r="F30" s="220"/>
    </row>
    <row r="31" spans="1:6" ht="12.75">
      <c r="A31" s="183"/>
      <c r="C31" s="172"/>
      <c r="D31" s="172"/>
      <c r="E31" s="172"/>
      <c r="F31" s="172"/>
    </row>
    <row r="32" spans="1:6" ht="12.75">
      <c r="A32" s="183"/>
      <c r="C32" s="172"/>
      <c r="D32" s="172"/>
      <c r="E32" s="172"/>
      <c r="F32" s="172"/>
    </row>
    <row r="33" spans="1:6" ht="12.75">
      <c r="A33" s="183"/>
      <c r="C33" s="172"/>
      <c r="D33" s="172"/>
      <c r="E33" s="172"/>
      <c r="F33" s="172"/>
    </row>
    <row r="34" spans="1:6" ht="12.75">
      <c r="A34" s="183"/>
      <c r="C34" s="172"/>
      <c r="D34" s="172"/>
      <c r="E34" s="172"/>
      <c r="F34" s="172"/>
    </row>
    <row r="35" spans="1:6" ht="12.75">
      <c r="A35" s="183"/>
      <c r="C35" s="172"/>
      <c r="D35" s="172"/>
      <c r="E35" s="172"/>
      <c r="F35" s="172"/>
    </row>
    <row r="36" spans="1:6" ht="12.75">
      <c r="A36" s="183"/>
      <c r="C36" s="172"/>
      <c r="D36" s="172"/>
      <c r="E36" s="172"/>
      <c r="F36" s="172"/>
    </row>
    <row r="37" spans="3:6" ht="12.75">
      <c r="C37" s="172"/>
      <c r="D37" s="172"/>
      <c r="E37" s="172"/>
      <c r="F37" s="172"/>
    </row>
    <row r="38" spans="3:6" ht="12.75">
      <c r="C38" s="172"/>
      <c r="D38" s="172"/>
      <c r="E38" s="172"/>
      <c r="F38" s="172"/>
    </row>
    <row r="39" spans="3:6" ht="12.75">
      <c r="C39" s="172"/>
      <c r="D39" s="172"/>
      <c r="E39" s="172"/>
      <c r="F39" s="172"/>
    </row>
    <row r="40" spans="3:6" ht="12.75">
      <c r="C40" s="172"/>
      <c r="D40" s="172"/>
      <c r="E40" s="172"/>
      <c r="F40" s="172"/>
    </row>
    <row r="41" spans="3:6" ht="12.75">
      <c r="C41" s="172"/>
      <c r="D41" s="172"/>
      <c r="E41" s="172"/>
      <c r="F41" s="172"/>
    </row>
    <row r="42" spans="3:6" ht="12.75">
      <c r="C42" s="172"/>
      <c r="D42" s="172"/>
      <c r="E42" s="172"/>
      <c r="F42" s="172"/>
    </row>
    <row r="43" spans="3:6" ht="12.75">
      <c r="C43" s="172"/>
      <c r="D43" s="172"/>
      <c r="E43" s="172"/>
      <c r="F43" s="172"/>
    </row>
    <row r="44" spans="3:6" ht="12.75">
      <c r="C44" s="172"/>
      <c r="D44" s="172"/>
      <c r="E44" s="172"/>
      <c r="F44" s="172"/>
    </row>
    <row r="45" spans="3:6" ht="12.75">
      <c r="C45" s="172"/>
      <c r="D45" s="172"/>
      <c r="E45" s="172"/>
      <c r="F45" s="172"/>
    </row>
    <row r="46" spans="3:6" ht="12.75">
      <c r="C46" s="172"/>
      <c r="D46" s="172"/>
      <c r="E46" s="172"/>
      <c r="F46" s="172"/>
    </row>
    <row r="47" spans="3:6" ht="12.75">
      <c r="C47" s="172"/>
      <c r="D47" s="172"/>
      <c r="E47" s="172"/>
      <c r="F47" s="172"/>
    </row>
    <row r="48" spans="3:6" ht="12.75">
      <c r="C48" s="172"/>
      <c r="D48" s="172"/>
      <c r="E48" s="172"/>
      <c r="F48" s="172"/>
    </row>
    <row r="49" spans="3:6" ht="12.75">
      <c r="C49" s="172"/>
      <c r="D49" s="172"/>
      <c r="E49" s="172"/>
      <c r="F49" s="172"/>
    </row>
    <row r="50" spans="3:6" ht="12.75">
      <c r="C50" s="172"/>
      <c r="D50" s="172"/>
      <c r="E50" s="172"/>
      <c r="F50" s="172"/>
    </row>
    <row r="51" spans="3:6" ht="12.75">
      <c r="C51" s="172"/>
      <c r="D51" s="172"/>
      <c r="E51" s="172"/>
      <c r="F51" s="172"/>
    </row>
    <row r="52" spans="3:6" ht="12.75">
      <c r="C52" s="172"/>
      <c r="D52" s="172"/>
      <c r="E52" s="172"/>
      <c r="F52" s="172"/>
    </row>
    <row r="53" spans="3:6" ht="12.75">
      <c r="C53" s="172"/>
      <c r="D53" s="172"/>
      <c r="E53" s="172"/>
      <c r="F53" s="172"/>
    </row>
    <row r="54" spans="3:6" ht="12.75">
      <c r="C54" s="172"/>
      <c r="D54" s="172"/>
      <c r="E54" s="172"/>
      <c r="F54" s="172"/>
    </row>
    <row r="55" spans="3:6" ht="12.75">
      <c r="C55" s="172"/>
      <c r="D55" s="172"/>
      <c r="E55" s="172"/>
      <c r="F55" s="172"/>
    </row>
    <row r="56" spans="3:6" ht="12.75">
      <c r="C56" s="172"/>
      <c r="D56" s="172"/>
      <c r="E56" s="172"/>
      <c r="F56" s="172"/>
    </row>
    <row r="57" spans="3:6" ht="12.75">
      <c r="C57" s="172"/>
      <c r="D57" s="172"/>
      <c r="E57" s="172"/>
      <c r="F57" s="172"/>
    </row>
    <row r="58" spans="3:6" ht="12.75">
      <c r="C58" s="172"/>
      <c r="D58" s="172"/>
      <c r="E58" s="172"/>
      <c r="F58" s="172"/>
    </row>
    <row r="59" spans="3:6" ht="12.75">
      <c r="C59" s="172"/>
      <c r="D59" s="172"/>
      <c r="E59" s="172"/>
      <c r="F59" s="172"/>
    </row>
    <row r="60" spans="3:6" ht="12.75">
      <c r="C60" s="172"/>
      <c r="D60" s="172"/>
      <c r="E60" s="172"/>
      <c r="F60" s="172"/>
    </row>
    <row r="61" spans="3:6" ht="12.75">
      <c r="C61" s="172"/>
      <c r="D61" s="172"/>
      <c r="E61" s="172"/>
      <c r="F61" s="172"/>
    </row>
    <row r="62" spans="3:6" ht="12.75">
      <c r="C62" s="172"/>
      <c r="D62" s="172"/>
      <c r="E62" s="172"/>
      <c r="F62" s="172"/>
    </row>
    <row r="63" spans="3:6" ht="12.75">
      <c r="C63" s="172"/>
      <c r="D63" s="172"/>
      <c r="E63" s="172"/>
      <c r="F63" s="172"/>
    </row>
    <row r="64" spans="3:6" ht="12.75">
      <c r="C64" s="172"/>
      <c r="D64" s="172"/>
      <c r="E64" s="172"/>
      <c r="F64" s="172"/>
    </row>
    <row r="65" spans="3:6" ht="12.75">
      <c r="C65" s="172"/>
      <c r="D65" s="172"/>
      <c r="E65" s="172"/>
      <c r="F65" s="172"/>
    </row>
    <row r="66" spans="3:6" ht="12.75">
      <c r="C66" s="172"/>
      <c r="D66" s="172"/>
      <c r="E66" s="172"/>
      <c r="F66" s="172"/>
    </row>
    <row r="67" spans="3:6" ht="12.75">
      <c r="C67" s="172"/>
      <c r="D67" s="172"/>
      <c r="E67" s="172"/>
      <c r="F67" s="172"/>
    </row>
    <row r="68" spans="3:6" ht="12.75">
      <c r="C68" s="172"/>
      <c r="D68" s="172"/>
      <c r="E68" s="172"/>
      <c r="F68" s="172"/>
    </row>
    <row r="69" spans="3:6" ht="12.75">
      <c r="C69" s="172"/>
      <c r="D69" s="172"/>
      <c r="E69" s="172"/>
      <c r="F69" s="172"/>
    </row>
    <row r="70" spans="3:6" ht="12.75">
      <c r="C70" s="172"/>
      <c r="D70" s="172"/>
      <c r="E70" s="172"/>
      <c r="F70" s="172"/>
    </row>
    <row r="71" spans="3:6" ht="12.75">
      <c r="C71" s="172"/>
      <c r="D71" s="172"/>
      <c r="E71" s="172"/>
      <c r="F71" s="172"/>
    </row>
    <row r="72" spans="3:6" ht="12.75">
      <c r="C72" s="172"/>
      <c r="D72" s="172"/>
      <c r="E72" s="172"/>
      <c r="F72" s="172"/>
    </row>
    <row r="73" spans="3:6" ht="12.75">
      <c r="C73" s="172"/>
      <c r="D73" s="172"/>
      <c r="E73" s="172"/>
      <c r="F73" s="172"/>
    </row>
    <row r="74" spans="3:6" ht="12.75">
      <c r="C74" s="172"/>
      <c r="D74" s="172"/>
      <c r="E74" s="172"/>
      <c r="F74" s="172"/>
    </row>
    <row r="75" spans="3:6" ht="12.75">
      <c r="C75" s="172"/>
      <c r="D75" s="172"/>
      <c r="E75" s="172"/>
      <c r="F75" s="172"/>
    </row>
    <row r="76" spans="3:6" ht="12.75">
      <c r="C76" s="172"/>
      <c r="D76" s="172"/>
      <c r="E76" s="172"/>
      <c r="F76" s="172"/>
    </row>
    <row r="77" spans="3:6" ht="12.75">
      <c r="C77" s="172"/>
      <c r="D77" s="172"/>
      <c r="E77" s="172"/>
      <c r="F77" s="172"/>
    </row>
    <row r="78" spans="3:6" ht="12.75">
      <c r="C78" s="172"/>
      <c r="D78" s="172"/>
      <c r="E78" s="172"/>
      <c r="F78" s="172"/>
    </row>
    <row r="79" spans="3:6" ht="12.75">
      <c r="C79" s="172"/>
      <c r="D79" s="172"/>
      <c r="E79" s="172"/>
      <c r="F79" s="172"/>
    </row>
    <row r="80" spans="3:6" ht="12.75">
      <c r="C80" s="172"/>
      <c r="D80" s="172"/>
      <c r="E80" s="172"/>
      <c r="F80" s="172"/>
    </row>
    <row r="81" spans="3:6" ht="12.75">
      <c r="C81" s="172"/>
      <c r="D81" s="172"/>
      <c r="E81" s="172"/>
      <c r="F81" s="172"/>
    </row>
    <row r="82" spans="3:6" ht="12.75">
      <c r="C82" s="172"/>
      <c r="D82" s="172"/>
      <c r="E82" s="172"/>
      <c r="F82" s="172"/>
    </row>
    <row r="83" spans="3:6" ht="12.75">
      <c r="C83" s="172"/>
      <c r="D83" s="172"/>
      <c r="E83" s="172"/>
      <c r="F83" s="172"/>
    </row>
    <row r="84" spans="3:6" ht="12.75">
      <c r="C84" s="172"/>
      <c r="D84" s="172"/>
      <c r="E84" s="172"/>
      <c r="F84" s="172"/>
    </row>
    <row r="85" spans="3:6" ht="12.75">
      <c r="C85" s="172"/>
      <c r="D85" s="172"/>
      <c r="E85" s="172"/>
      <c r="F85" s="172"/>
    </row>
    <row r="86" spans="3:6" ht="12.75">
      <c r="C86" s="172"/>
      <c r="D86" s="172"/>
      <c r="E86" s="172"/>
      <c r="F86" s="172"/>
    </row>
    <row r="87" spans="3:6" ht="12.75">
      <c r="C87" s="172"/>
      <c r="D87" s="172"/>
      <c r="E87" s="172"/>
      <c r="F87" s="172"/>
    </row>
    <row r="88" spans="3:6" ht="12.75">
      <c r="C88" s="172"/>
      <c r="D88" s="172"/>
      <c r="E88" s="172"/>
      <c r="F88" s="172"/>
    </row>
    <row r="89" spans="3:6" ht="12.75">
      <c r="C89" s="172"/>
      <c r="D89" s="172"/>
      <c r="E89" s="172"/>
      <c r="F89" s="172"/>
    </row>
    <row r="90" spans="3:6" ht="12.75">
      <c r="C90" s="172"/>
      <c r="D90" s="172"/>
      <c r="E90" s="172"/>
      <c r="F90" s="172"/>
    </row>
    <row r="91" spans="3:6" ht="12.75">
      <c r="C91" s="172"/>
      <c r="D91" s="172"/>
      <c r="E91" s="172"/>
      <c r="F91" s="172"/>
    </row>
    <row r="92" spans="3:6" ht="12.75">
      <c r="C92" s="172"/>
      <c r="D92" s="172"/>
      <c r="E92" s="172"/>
      <c r="F92" s="172"/>
    </row>
    <row r="93" spans="3:6" ht="12.75">
      <c r="C93" s="172"/>
      <c r="D93" s="172"/>
      <c r="E93" s="172"/>
      <c r="F93" s="172"/>
    </row>
    <row r="94" spans="3:6" ht="12.75">
      <c r="C94" s="172"/>
      <c r="D94" s="172"/>
      <c r="E94" s="172"/>
      <c r="F94" s="172"/>
    </row>
    <row r="95" spans="3:6" ht="12.75">
      <c r="C95" s="172"/>
      <c r="D95" s="172"/>
      <c r="E95" s="172"/>
      <c r="F95" s="172"/>
    </row>
    <row r="96" spans="3:6" ht="12.75">
      <c r="C96" s="172"/>
      <c r="D96" s="172"/>
      <c r="E96" s="172"/>
      <c r="F96" s="172"/>
    </row>
    <row r="97" spans="3:6" ht="12.75">
      <c r="C97" s="172"/>
      <c r="D97" s="172"/>
      <c r="E97" s="172"/>
      <c r="F97" s="172"/>
    </row>
    <row r="98" spans="3:6" ht="12.75">
      <c r="C98" s="172"/>
      <c r="D98" s="172"/>
      <c r="E98" s="172"/>
      <c r="F98" s="172"/>
    </row>
    <row r="99" spans="3:6" ht="12.75">
      <c r="C99" s="172"/>
      <c r="D99" s="172"/>
      <c r="E99" s="172"/>
      <c r="F99" s="172"/>
    </row>
    <row r="100" spans="3:6" ht="12.75">
      <c r="C100" s="172"/>
      <c r="D100" s="172"/>
      <c r="E100" s="172"/>
      <c r="F100" s="172"/>
    </row>
    <row r="101" spans="3:6" ht="12.75">
      <c r="C101" s="172"/>
      <c r="D101" s="172"/>
      <c r="E101" s="172"/>
      <c r="F101" s="172"/>
    </row>
    <row r="102" spans="3:6" ht="12.75">
      <c r="C102" s="172"/>
      <c r="D102" s="172"/>
      <c r="E102" s="172"/>
      <c r="F102" s="172"/>
    </row>
    <row r="103" spans="3:6" ht="12.75">
      <c r="C103" s="172"/>
      <c r="D103" s="172"/>
      <c r="E103" s="172"/>
      <c r="F103" s="172"/>
    </row>
    <row r="104" spans="3:6" ht="12.75">
      <c r="C104" s="172"/>
      <c r="D104" s="172"/>
      <c r="E104" s="172"/>
      <c r="F104" s="172"/>
    </row>
    <row r="105" spans="3:6" ht="12.75">
      <c r="C105" s="172"/>
      <c r="D105" s="172"/>
      <c r="E105" s="172"/>
      <c r="F105" s="172"/>
    </row>
    <row r="106" spans="3:6" ht="12.75">
      <c r="C106" s="172"/>
      <c r="D106" s="172"/>
      <c r="E106" s="172"/>
      <c r="F106" s="172"/>
    </row>
    <row r="107" spans="3:6" ht="12.75">
      <c r="C107" s="172"/>
      <c r="D107" s="172"/>
      <c r="E107" s="172"/>
      <c r="F107" s="172"/>
    </row>
    <row r="108" spans="3:6" ht="12.75">
      <c r="C108" s="172"/>
      <c r="D108" s="172"/>
      <c r="E108" s="172"/>
      <c r="F108" s="172"/>
    </row>
    <row r="109" spans="3:6" ht="12.75">
      <c r="C109" s="172"/>
      <c r="D109" s="172"/>
      <c r="E109" s="172"/>
      <c r="F109" s="172"/>
    </row>
    <row r="110" spans="3:6" ht="12.75">
      <c r="C110" s="172"/>
      <c r="D110" s="172"/>
      <c r="E110" s="172"/>
      <c r="F110" s="172"/>
    </row>
    <row r="111" spans="3:6" ht="12.75">
      <c r="C111" s="172"/>
      <c r="D111" s="172"/>
      <c r="E111" s="172"/>
      <c r="F111" s="172"/>
    </row>
    <row r="112" spans="3:6" ht="12.75">
      <c r="C112" s="172"/>
      <c r="D112" s="172"/>
      <c r="E112" s="172"/>
      <c r="F112" s="172"/>
    </row>
    <row r="113" spans="3:6" ht="12.75">
      <c r="C113" s="172"/>
      <c r="D113" s="172"/>
      <c r="E113" s="172"/>
      <c r="F113" s="172"/>
    </row>
    <row r="114" spans="3:6" ht="12.75">
      <c r="C114" s="172"/>
      <c r="D114" s="172"/>
      <c r="E114" s="172"/>
      <c r="F114" s="172"/>
    </row>
    <row r="115" spans="3:6" ht="12.75">
      <c r="C115" s="172"/>
      <c r="D115" s="172"/>
      <c r="E115" s="172"/>
      <c r="F115" s="172"/>
    </row>
    <row r="116" spans="3:6" ht="12.75">
      <c r="C116" s="172"/>
      <c r="D116" s="172"/>
      <c r="E116" s="172"/>
      <c r="F116" s="172"/>
    </row>
    <row r="117" spans="3:6" ht="12.75">
      <c r="C117" s="172"/>
      <c r="D117" s="172"/>
      <c r="E117" s="172"/>
      <c r="F117" s="172"/>
    </row>
    <row r="118" spans="3:6" ht="12.75">
      <c r="C118" s="172"/>
      <c r="D118" s="172"/>
      <c r="E118" s="172"/>
      <c r="F118" s="172"/>
    </row>
    <row r="119" spans="3:6" ht="12.75">
      <c r="C119" s="172"/>
      <c r="D119" s="172"/>
      <c r="E119" s="172"/>
      <c r="F119" s="172"/>
    </row>
    <row r="120" spans="3:6" ht="12.75">
      <c r="C120" s="172"/>
      <c r="D120" s="172"/>
      <c r="E120" s="172"/>
      <c r="F120" s="172"/>
    </row>
    <row r="121" spans="3:6" ht="12.75">
      <c r="C121" s="172"/>
      <c r="D121" s="172"/>
      <c r="E121" s="172"/>
      <c r="F121" s="172"/>
    </row>
    <row r="122" spans="3:6" ht="12.75">
      <c r="C122" s="172"/>
      <c r="D122" s="172"/>
      <c r="E122" s="172"/>
      <c r="F122" s="172"/>
    </row>
    <row r="123" spans="3:6" ht="12.75">
      <c r="C123" s="172"/>
      <c r="D123" s="172"/>
      <c r="E123" s="172"/>
      <c r="F123" s="172"/>
    </row>
    <row r="124" spans="3:6" ht="12.75">
      <c r="C124" s="172"/>
      <c r="D124" s="172"/>
      <c r="E124" s="172"/>
      <c r="F124" s="172"/>
    </row>
    <row r="125" spans="3:6" ht="12.75">
      <c r="C125" s="172"/>
      <c r="D125" s="172"/>
      <c r="E125" s="172"/>
      <c r="F125" s="172"/>
    </row>
    <row r="126" spans="3:6" ht="12.75">
      <c r="C126" s="172"/>
      <c r="D126" s="172"/>
      <c r="E126" s="172"/>
      <c r="F126" s="172"/>
    </row>
    <row r="127" spans="3:6" ht="12.75">
      <c r="C127" s="172"/>
      <c r="D127" s="172"/>
      <c r="E127" s="172"/>
      <c r="F127" s="172"/>
    </row>
    <row r="128" spans="3:6" ht="12.75">
      <c r="C128" s="172"/>
      <c r="D128" s="172"/>
      <c r="E128" s="172"/>
      <c r="F128" s="172"/>
    </row>
    <row r="129" spans="3:6" ht="12.75">
      <c r="C129" s="172"/>
      <c r="D129" s="172"/>
      <c r="E129" s="172"/>
      <c r="F129" s="172"/>
    </row>
    <row r="130" spans="3:6" ht="12.75">
      <c r="C130" s="172"/>
      <c r="D130" s="172"/>
      <c r="E130" s="172"/>
      <c r="F130" s="172"/>
    </row>
    <row r="131" spans="3:6" ht="12.75">
      <c r="C131" s="172"/>
      <c r="D131" s="172"/>
      <c r="E131" s="172"/>
      <c r="F131" s="172"/>
    </row>
    <row r="132" spans="3:6" ht="12.75">
      <c r="C132" s="172"/>
      <c r="D132" s="172"/>
      <c r="E132" s="172"/>
      <c r="F132" s="172"/>
    </row>
    <row r="133" spans="3:6" ht="12.75">
      <c r="C133" s="172"/>
      <c r="D133" s="172"/>
      <c r="E133" s="172"/>
      <c r="F133" s="172"/>
    </row>
    <row r="134" spans="3:6" ht="12.75">
      <c r="C134" s="172"/>
      <c r="D134" s="172"/>
      <c r="E134" s="172"/>
      <c r="F134" s="172"/>
    </row>
    <row r="135" spans="3:6" ht="12.75">
      <c r="C135" s="172"/>
      <c r="D135" s="172"/>
      <c r="E135" s="172"/>
      <c r="F135" s="172"/>
    </row>
    <row r="136" spans="3:6" ht="12.75">
      <c r="C136" s="172"/>
      <c r="D136" s="172"/>
      <c r="E136" s="172"/>
      <c r="F136" s="172"/>
    </row>
    <row r="137" spans="3:6" ht="12.75">
      <c r="C137" s="172"/>
      <c r="D137" s="172"/>
      <c r="E137" s="172"/>
      <c r="F137" s="172"/>
    </row>
    <row r="138" spans="3:6" ht="12.75">
      <c r="C138" s="172"/>
      <c r="D138" s="172"/>
      <c r="E138" s="172"/>
      <c r="F138" s="172"/>
    </row>
    <row r="139" spans="3:6" ht="12.75">
      <c r="C139" s="172"/>
      <c r="D139" s="172"/>
      <c r="E139" s="172"/>
      <c r="F139" s="172"/>
    </row>
    <row r="140" spans="3:6" ht="12.75">
      <c r="C140" s="172"/>
      <c r="D140" s="172"/>
      <c r="E140" s="172"/>
      <c r="F140" s="172"/>
    </row>
    <row r="141" spans="3:6" ht="12.75">
      <c r="C141" s="172"/>
      <c r="D141" s="172"/>
      <c r="E141" s="172"/>
      <c r="F141" s="172"/>
    </row>
    <row r="142" spans="3:6" ht="12.75">
      <c r="C142" s="172"/>
      <c r="D142" s="172"/>
      <c r="E142" s="172"/>
      <c r="F142" s="172"/>
    </row>
    <row r="143" spans="3:6" ht="12.75">
      <c r="C143" s="172"/>
      <c r="D143" s="172"/>
      <c r="E143" s="172"/>
      <c r="F143" s="172"/>
    </row>
    <row r="144" spans="3:6" ht="12.75">
      <c r="C144" s="172"/>
      <c r="D144" s="172"/>
      <c r="E144" s="172"/>
      <c r="F144" s="172"/>
    </row>
    <row r="145" spans="3:6" ht="12.75">
      <c r="C145" s="172"/>
      <c r="D145" s="172"/>
      <c r="E145" s="172"/>
      <c r="F145" s="172"/>
    </row>
    <row r="146" spans="3:6" ht="12.75">
      <c r="C146" s="172"/>
      <c r="D146" s="172"/>
      <c r="E146" s="172"/>
      <c r="F146" s="172"/>
    </row>
    <row r="147" spans="3:6" ht="12.75">
      <c r="C147" s="172"/>
      <c r="D147" s="172"/>
      <c r="E147" s="172"/>
      <c r="F147" s="172"/>
    </row>
    <row r="148" spans="3:6" ht="12.75">
      <c r="C148" s="172"/>
      <c r="D148" s="172"/>
      <c r="E148" s="172"/>
      <c r="F148" s="172"/>
    </row>
    <row r="149" spans="3:6" ht="12.75">
      <c r="C149" s="172"/>
      <c r="D149" s="172"/>
      <c r="E149" s="172"/>
      <c r="F149" s="172"/>
    </row>
    <row r="150" spans="3:6" ht="12.75">
      <c r="C150" s="172"/>
      <c r="D150" s="172"/>
      <c r="E150" s="172"/>
      <c r="F150" s="172"/>
    </row>
    <row r="151" spans="3:6" ht="12.75">
      <c r="C151" s="172"/>
      <c r="D151" s="172"/>
      <c r="E151" s="172"/>
      <c r="F151" s="172"/>
    </row>
    <row r="152" spans="3:6" ht="12.75">
      <c r="C152" s="172"/>
      <c r="D152" s="172"/>
      <c r="E152" s="172"/>
      <c r="F152" s="172"/>
    </row>
    <row r="153" spans="3:6" ht="12.75">
      <c r="C153" s="172"/>
      <c r="D153" s="172"/>
      <c r="E153" s="172"/>
      <c r="F153" s="172"/>
    </row>
    <row r="154" spans="3:6" ht="12.75">
      <c r="C154" s="172"/>
      <c r="D154" s="172"/>
      <c r="E154" s="172"/>
      <c r="F154" s="172"/>
    </row>
    <row r="155" spans="3:6" ht="12.75">
      <c r="C155" s="172"/>
      <c r="D155" s="172"/>
      <c r="E155" s="172"/>
      <c r="F155" s="172"/>
    </row>
    <row r="156" spans="3:6" ht="12.75">
      <c r="C156" s="172"/>
      <c r="D156" s="172"/>
      <c r="E156" s="172"/>
      <c r="F156" s="172"/>
    </row>
    <row r="157" spans="3:6" ht="12.75">
      <c r="C157" s="172"/>
      <c r="D157" s="172"/>
      <c r="E157" s="172"/>
      <c r="F157" s="172"/>
    </row>
    <row r="158" spans="3:6" ht="12.75">
      <c r="C158" s="172"/>
      <c r="D158" s="172"/>
      <c r="E158" s="172"/>
      <c r="F158" s="172"/>
    </row>
    <row r="159" spans="3:6" ht="12.75">
      <c r="C159" s="172"/>
      <c r="D159" s="172"/>
      <c r="E159" s="172"/>
      <c r="F159" s="172"/>
    </row>
    <row r="160" spans="3:6" ht="12.75">
      <c r="C160" s="172"/>
      <c r="D160" s="172"/>
      <c r="E160" s="172"/>
      <c r="F160" s="172"/>
    </row>
    <row r="161" spans="3:6" ht="12.75">
      <c r="C161" s="172"/>
      <c r="D161" s="172"/>
      <c r="E161" s="172"/>
      <c r="F161" s="172"/>
    </row>
    <row r="162" spans="3:6" ht="12.75">
      <c r="C162" s="172"/>
      <c r="D162" s="172"/>
      <c r="E162" s="172"/>
      <c r="F162" s="172"/>
    </row>
    <row r="163" spans="3:6" ht="12.75">
      <c r="C163" s="172"/>
      <c r="D163" s="172"/>
      <c r="E163" s="172"/>
      <c r="F163" s="172"/>
    </row>
    <row r="164" spans="3:6" ht="12.75">
      <c r="C164" s="172"/>
      <c r="D164" s="172"/>
      <c r="E164" s="172"/>
      <c r="F164" s="172"/>
    </row>
    <row r="165" spans="3:6" ht="12.75">
      <c r="C165" s="172"/>
      <c r="D165" s="172"/>
      <c r="E165" s="172"/>
      <c r="F165" s="172"/>
    </row>
    <row r="166" spans="3:6" ht="12.75">
      <c r="C166" s="172"/>
      <c r="D166" s="172"/>
      <c r="E166" s="172"/>
      <c r="F166" s="172"/>
    </row>
    <row r="167" spans="3:6" ht="12.75">
      <c r="C167" s="172"/>
      <c r="D167" s="172"/>
      <c r="E167" s="172"/>
      <c r="F167" s="172"/>
    </row>
    <row r="168" spans="3:6" ht="12.75">
      <c r="C168" s="172"/>
      <c r="D168" s="172"/>
      <c r="E168" s="172"/>
      <c r="F168" s="172"/>
    </row>
    <row r="169" spans="3:6" ht="12.75">
      <c r="C169" s="172"/>
      <c r="D169" s="172"/>
      <c r="E169" s="172"/>
      <c r="F169" s="172"/>
    </row>
    <row r="170" spans="3:6" ht="12.75">
      <c r="C170" s="172"/>
      <c r="D170" s="172"/>
      <c r="E170" s="172"/>
      <c r="F170" s="172"/>
    </row>
    <row r="171" spans="3:6" ht="12.75">
      <c r="C171" s="172"/>
      <c r="D171" s="172"/>
      <c r="E171" s="172"/>
      <c r="F171" s="172"/>
    </row>
    <row r="172" spans="3:6" ht="12.75">
      <c r="C172" s="172"/>
      <c r="D172" s="172"/>
      <c r="E172" s="172"/>
      <c r="F172" s="172"/>
    </row>
    <row r="173" spans="3:6" ht="12.75">
      <c r="C173" s="172"/>
      <c r="D173" s="172"/>
      <c r="E173" s="172"/>
      <c r="F173" s="172"/>
    </row>
    <row r="174" spans="3:6" ht="12.75">
      <c r="C174" s="172"/>
      <c r="D174" s="172"/>
      <c r="E174" s="172"/>
      <c r="F174" s="172"/>
    </row>
    <row r="175" spans="3:6" ht="12.75">
      <c r="C175" s="172"/>
      <c r="D175" s="172"/>
      <c r="E175" s="172"/>
      <c r="F175" s="172"/>
    </row>
    <row r="176" spans="3:6" ht="12.75">
      <c r="C176" s="172"/>
      <c r="D176" s="172"/>
      <c r="E176" s="172"/>
      <c r="F176" s="172"/>
    </row>
    <row r="177" spans="3:6" ht="12.75">
      <c r="C177" s="172"/>
      <c r="D177" s="172"/>
      <c r="E177" s="172"/>
      <c r="F177" s="172"/>
    </row>
    <row r="178" spans="3:6" ht="12.75">
      <c r="C178" s="172"/>
      <c r="D178" s="172"/>
      <c r="E178" s="172"/>
      <c r="F178" s="172"/>
    </row>
    <row r="179" spans="3:6" ht="12.75">
      <c r="C179" s="172"/>
      <c r="D179" s="172"/>
      <c r="E179" s="172"/>
      <c r="F179" s="172"/>
    </row>
    <row r="180" spans="3:6" ht="12.75">
      <c r="C180" s="172"/>
      <c r="D180" s="172"/>
      <c r="E180" s="172"/>
      <c r="F180" s="172"/>
    </row>
    <row r="181" spans="3:6" ht="12.75">
      <c r="C181" s="172"/>
      <c r="D181" s="172"/>
      <c r="E181" s="172"/>
      <c r="F181" s="172"/>
    </row>
    <row r="182" spans="3:6" ht="12.75">
      <c r="C182" s="172"/>
      <c r="D182" s="172"/>
      <c r="E182" s="172"/>
      <c r="F182" s="172"/>
    </row>
    <row r="183" spans="3:6" ht="12.75">
      <c r="C183" s="172"/>
      <c r="D183" s="172"/>
      <c r="E183" s="172"/>
      <c r="F183" s="172"/>
    </row>
    <row r="184" spans="3:6" ht="12.75">
      <c r="C184" s="172"/>
      <c r="D184" s="172"/>
      <c r="E184" s="172"/>
      <c r="F184" s="172"/>
    </row>
    <row r="185" spans="3:6" ht="12.75">
      <c r="C185" s="172"/>
      <c r="D185" s="172"/>
      <c r="E185" s="172"/>
      <c r="F185" s="172"/>
    </row>
    <row r="186" spans="3:6" ht="12.75">
      <c r="C186" s="172"/>
      <c r="D186" s="172"/>
      <c r="E186" s="172"/>
      <c r="F186" s="172"/>
    </row>
    <row r="187" spans="3:6" ht="12.75">
      <c r="C187" s="172"/>
      <c r="D187" s="172"/>
      <c r="E187" s="172"/>
      <c r="F187" s="172"/>
    </row>
    <row r="188" spans="3:6" ht="12.75">
      <c r="C188" s="172"/>
      <c r="D188" s="172"/>
      <c r="E188" s="172"/>
      <c r="F188" s="172"/>
    </row>
    <row r="189" spans="3:6" ht="12.75">
      <c r="C189" s="172"/>
      <c r="D189" s="172"/>
      <c r="E189" s="172"/>
      <c r="F189" s="172"/>
    </row>
    <row r="190" spans="3:6" ht="12.75">
      <c r="C190" s="172"/>
      <c r="D190" s="172"/>
      <c r="E190" s="172"/>
      <c r="F190" s="172"/>
    </row>
    <row r="191" spans="3:6" ht="12.75">
      <c r="C191" s="172"/>
      <c r="D191" s="172"/>
      <c r="E191" s="172"/>
      <c r="F191" s="172"/>
    </row>
    <row r="192" spans="3:6" ht="12.75">
      <c r="C192" s="172"/>
      <c r="D192" s="172"/>
      <c r="E192" s="172"/>
      <c r="F192" s="172"/>
    </row>
    <row r="193" spans="3:6" ht="12.75">
      <c r="C193" s="172"/>
      <c r="D193" s="172"/>
      <c r="E193" s="172"/>
      <c r="F193" s="172"/>
    </row>
    <row r="194" spans="3:6" ht="12.75">
      <c r="C194" s="172"/>
      <c r="D194" s="172"/>
      <c r="E194" s="172"/>
      <c r="F194" s="172"/>
    </row>
    <row r="195" spans="3:6" ht="12.75">
      <c r="C195" s="172"/>
      <c r="D195" s="172"/>
      <c r="E195" s="172"/>
      <c r="F195" s="172"/>
    </row>
    <row r="196" spans="3:6" ht="12.75">
      <c r="C196" s="172"/>
      <c r="D196" s="172"/>
      <c r="E196" s="172"/>
      <c r="F196" s="172"/>
    </row>
    <row r="197" spans="3:6" ht="12.75">
      <c r="C197" s="172"/>
      <c r="D197" s="172"/>
      <c r="E197" s="172"/>
      <c r="F197" s="172"/>
    </row>
    <row r="198" spans="3:6" ht="12.75">
      <c r="C198" s="172"/>
      <c r="D198" s="172"/>
      <c r="E198" s="172"/>
      <c r="F198" s="172"/>
    </row>
    <row r="199" spans="3:6" ht="12.75">
      <c r="C199" s="172"/>
      <c r="D199" s="172"/>
      <c r="E199" s="172"/>
      <c r="F199" s="172"/>
    </row>
    <row r="200" spans="3:6" ht="12.75">
      <c r="C200" s="172"/>
      <c r="D200" s="172"/>
      <c r="E200" s="172"/>
      <c r="F200" s="172"/>
    </row>
    <row r="201" spans="3:6" ht="12.75">
      <c r="C201" s="172"/>
      <c r="D201" s="172"/>
      <c r="E201" s="172"/>
      <c r="F201" s="172"/>
    </row>
    <row r="202" spans="3:6" ht="12.75">
      <c r="C202" s="172"/>
      <c r="D202" s="172"/>
      <c r="E202" s="172"/>
      <c r="F202" s="172"/>
    </row>
    <row r="203" spans="3:6" ht="12.75">
      <c r="C203" s="172"/>
      <c r="D203" s="172"/>
      <c r="E203" s="172"/>
      <c r="F203" s="172"/>
    </row>
    <row r="204" spans="3:6" ht="12.75">
      <c r="C204" s="172"/>
      <c r="D204" s="172"/>
      <c r="E204" s="172"/>
      <c r="F204" s="172"/>
    </row>
    <row r="205" spans="3:6" ht="12.75">
      <c r="C205" s="172"/>
      <c r="D205" s="172"/>
      <c r="E205" s="172"/>
      <c r="F205" s="172"/>
    </row>
    <row r="206" spans="3:6" ht="12.75">
      <c r="C206" s="172"/>
      <c r="D206" s="172"/>
      <c r="E206" s="172"/>
      <c r="F206" s="172"/>
    </row>
    <row r="207" spans="3:6" ht="12.75">
      <c r="C207" s="172"/>
      <c r="D207" s="172"/>
      <c r="E207" s="172"/>
      <c r="F207" s="172"/>
    </row>
    <row r="208" spans="3:6" ht="12.75">
      <c r="C208" s="172"/>
      <c r="D208" s="172"/>
      <c r="E208" s="172"/>
      <c r="F208" s="172"/>
    </row>
    <row r="209" spans="3:6" ht="12.75">
      <c r="C209" s="172"/>
      <c r="D209" s="172"/>
      <c r="E209" s="172"/>
      <c r="F209" s="172"/>
    </row>
    <row r="210" spans="3:6" ht="12.75">
      <c r="C210" s="172"/>
      <c r="D210" s="172"/>
      <c r="E210" s="172"/>
      <c r="F210" s="172"/>
    </row>
    <row r="211" spans="3:6" ht="12.75">
      <c r="C211" s="172"/>
      <c r="D211" s="172"/>
      <c r="E211" s="172"/>
      <c r="F211" s="172"/>
    </row>
    <row r="212" spans="3:6" ht="12.75">
      <c r="C212" s="172"/>
      <c r="D212" s="172"/>
      <c r="E212" s="172"/>
      <c r="F212" s="172"/>
    </row>
    <row r="213" spans="3:6" ht="12.75">
      <c r="C213" s="172"/>
      <c r="D213" s="172"/>
      <c r="E213" s="172"/>
      <c r="F213" s="172"/>
    </row>
    <row r="214" spans="3:6" ht="12.75">
      <c r="C214" s="172"/>
      <c r="D214" s="172"/>
      <c r="E214" s="172"/>
      <c r="F214" s="172"/>
    </row>
    <row r="215" spans="3:6" ht="12.75">
      <c r="C215" s="172"/>
      <c r="D215" s="172"/>
      <c r="E215" s="172"/>
      <c r="F215" s="172"/>
    </row>
    <row r="216" spans="3:6" ht="12.75">
      <c r="C216" s="172"/>
      <c r="D216" s="172"/>
      <c r="E216" s="172"/>
      <c r="F216" s="172"/>
    </row>
    <row r="217" spans="3:6" ht="12.75">
      <c r="C217" s="172"/>
      <c r="D217" s="172"/>
      <c r="E217" s="172"/>
      <c r="F217" s="172"/>
    </row>
  </sheetData>
  <sheetProtection password="DC07" sheet="1"/>
  <printOptions/>
  <pageMargins left="1.0236220472440944" right="0.75" top="1.1811023622047245" bottom="0.7874015748031497" header="0.3937007874015748" footer="0.3937007874015748"/>
  <pageSetup horizontalDpi="600" verticalDpi="600" orientation="portrait" paperSize="9" r:id="rId1"/>
  <headerFooter alignWithMargins="0">
    <oddHeader>&amp;C&amp;A</oddHeader>
    <oddFooter>&amp;R&amp;"Arial CE,Krepko"&amp;16 4.3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6"/>
  <sheetViews>
    <sheetView showZeros="0" zoomScalePageLayoutView="0" workbookViewId="0" topLeftCell="A1">
      <selection activeCell="F14" sqref="F14"/>
    </sheetView>
  </sheetViews>
  <sheetFormatPr defaultColWidth="9.00390625" defaultRowHeight="12.75"/>
  <cols>
    <col min="1" max="1" width="7.375" style="5" customWidth="1"/>
    <col min="2" max="2" width="35.375" style="0" customWidth="1"/>
    <col min="3" max="3" width="6.125" style="4" customWidth="1"/>
    <col min="4" max="4" width="9.75390625" style="13" customWidth="1"/>
    <col min="5" max="6" width="15.125" style="3" customWidth="1"/>
  </cols>
  <sheetData>
    <row r="1" spans="1:6" ht="12.75">
      <c r="A1" s="1" t="s">
        <v>0</v>
      </c>
      <c r="B1" s="1" t="s">
        <v>1</v>
      </c>
      <c r="C1" s="1" t="s">
        <v>3</v>
      </c>
      <c r="D1" s="2" t="s">
        <v>2</v>
      </c>
      <c r="E1" s="2" t="s">
        <v>15</v>
      </c>
      <c r="F1" s="2" t="s">
        <v>4</v>
      </c>
    </row>
    <row r="2" spans="1:6" ht="13.5" thickBot="1">
      <c r="A2" s="7" t="s">
        <v>5</v>
      </c>
      <c r="B2" s="7" t="s">
        <v>6</v>
      </c>
      <c r="C2" s="7"/>
      <c r="D2" s="8" t="s">
        <v>5</v>
      </c>
      <c r="E2" s="8" t="s">
        <v>14</v>
      </c>
      <c r="F2" s="8"/>
    </row>
    <row r="3" spans="1:6" ht="7.5" customHeight="1" thickTop="1">
      <c r="A3" s="56"/>
      <c r="B3" s="56"/>
      <c r="C3" s="56"/>
      <c r="D3" s="57"/>
      <c r="E3" s="57"/>
      <c r="F3" s="57"/>
    </row>
    <row r="4" spans="1:6" ht="24" customHeight="1">
      <c r="A4" s="46" t="s">
        <v>84</v>
      </c>
      <c r="B4" s="37" t="s">
        <v>62</v>
      </c>
      <c r="C4" s="35"/>
      <c r="D4" s="17"/>
      <c r="E4" s="36"/>
      <c r="F4" s="36"/>
    </row>
    <row r="5" spans="1:6" ht="11.25" customHeight="1">
      <c r="A5" s="16"/>
      <c r="B5" s="45"/>
      <c r="C5" s="35"/>
      <c r="D5" s="17"/>
      <c r="E5" s="36"/>
      <c r="F5" s="36"/>
    </row>
    <row r="6" spans="1:7" s="15" customFormat="1" ht="63.75">
      <c r="A6" s="83">
        <v>1</v>
      </c>
      <c r="B6" s="43" t="s">
        <v>47</v>
      </c>
      <c r="C6" s="35" t="s">
        <v>31</v>
      </c>
      <c r="D6" s="17">
        <v>45</v>
      </c>
      <c r="E6" s="169"/>
      <c r="F6" s="36">
        <f>E6*D6</f>
        <v>0</v>
      </c>
      <c r="G6" s="17"/>
    </row>
    <row r="7" spans="1:7" s="15" customFormat="1" ht="16.5" customHeight="1">
      <c r="A7" s="83"/>
      <c r="B7" s="43"/>
      <c r="C7" s="35"/>
      <c r="D7" s="17"/>
      <c r="E7" s="36"/>
      <c r="F7" s="36"/>
      <c r="G7" s="17"/>
    </row>
    <row r="8" spans="1:7" s="15" customFormat="1" ht="25.5">
      <c r="A8" s="83">
        <v>3</v>
      </c>
      <c r="B8" s="43" t="s">
        <v>63</v>
      </c>
      <c r="C8" s="35" t="s">
        <v>13</v>
      </c>
      <c r="D8" s="17">
        <v>2</v>
      </c>
      <c r="E8" s="169"/>
      <c r="F8" s="36">
        <f>E8*D8</f>
        <v>0</v>
      </c>
      <c r="G8" s="17"/>
    </row>
    <row r="9" spans="1:7" s="15" customFormat="1" ht="16.5" customHeight="1">
      <c r="A9" s="83"/>
      <c r="B9" s="43"/>
      <c r="C9" s="35"/>
      <c r="D9" s="17"/>
      <c r="E9" s="36"/>
      <c r="F9" s="36"/>
      <c r="G9" s="17"/>
    </row>
    <row r="10" spans="1:7" s="15" customFormat="1" ht="31.5" customHeight="1">
      <c r="A10" s="83">
        <v>4</v>
      </c>
      <c r="B10" s="43" t="s">
        <v>64</v>
      </c>
      <c r="C10" s="35" t="s">
        <v>13</v>
      </c>
      <c r="D10" s="17">
        <v>2</v>
      </c>
      <c r="E10" s="169"/>
      <c r="F10" s="36">
        <f>E10*D10</f>
        <v>0</v>
      </c>
      <c r="G10" s="17"/>
    </row>
    <row r="11" spans="1:7" s="15" customFormat="1" ht="16.5" customHeight="1">
      <c r="A11" s="83"/>
      <c r="B11" s="43"/>
      <c r="C11" s="35"/>
      <c r="D11" s="17"/>
      <c r="E11" s="36"/>
      <c r="F11" s="36"/>
      <c r="G11" s="17"/>
    </row>
    <row r="12" spans="1:7" s="15" customFormat="1" ht="25.5">
      <c r="A12" s="83">
        <v>5</v>
      </c>
      <c r="B12" s="43" t="s">
        <v>65</v>
      </c>
      <c r="C12" s="35" t="s">
        <v>13</v>
      </c>
      <c r="D12" s="17">
        <v>1</v>
      </c>
      <c r="E12" s="169"/>
      <c r="F12" s="36">
        <f>E12*D12</f>
        <v>0</v>
      </c>
      <c r="G12" s="17"/>
    </row>
    <row r="13" spans="1:7" s="15" customFormat="1" ht="16.5" customHeight="1">
      <c r="A13" s="83"/>
      <c r="B13" s="43"/>
      <c r="C13" s="35"/>
      <c r="D13" s="17"/>
      <c r="E13" s="36"/>
      <c r="F13" s="36"/>
      <c r="G13" s="17"/>
    </row>
    <row r="14" spans="1:7" s="15" customFormat="1" ht="12.75">
      <c r="A14" s="83">
        <v>6</v>
      </c>
      <c r="B14" s="43" t="s">
        <v>66</v>
      </c>
      <c r="C14" s="35" t="s">
        <v>13</v>
      </c>
      <c r="D14" s="17">
        <v>2</v>
      </c>
      <c r="E14" s="169"/>
      <c r="F14" s="36">
        <f>E14*D14</f>
        <v>0</v>
      </c>
      <c r="G14" s="17"/>
    </row>
    <row r="15" spans="1:6" ht="13.5" thickBot="1">
      <c r="A15" s="6"/>
      <c r="B15" s="6"/>
      <c r="C15" s="6"/>
      <c r="D15" s="6"/>
      <c r="E15" s="6"/>
      <c r="F15" s="6"/>
    </row>
    <row r="16" spans="1:6" ht="2.25" customHeight="1" thickBot="1">
      <c r="A16" s="9"/>
      <c r="B16" s="10"/>
      <c r="C16" s="11"/>
      <c r="D16" s="14"/>
      <c r="E16" s="12"/>
      <c r="F16" s="12"/>
    </row>
    <row r="17" spans="1:6" ht="16.5" customHeight="1">
      <c r="A17" s="38" t="s">
        <v>84</v>
      </c>
      <c r="B17" s="37" t="s">
        <v>62</v>
      </c>
      <c r="C17" s="33"/>
      <c r="D17" s="32"/>
      <c r="E17" s="34" t="s">
        <v>8</v>
      </c>
      <c r="F17" s="68">
        <f>SUM(F5:F16)</f>
        <v>0</v>
      </c>
    </row>
    <row r="18" spans="2:4" ht="12.75">
      <c r="B18" s="31"/>
      <c r="D18" s="31"/>
    </row>
    <row r="19" spans="1:6" ht="15">
      <c r="A19" s="45"/>
      <c r="B19" s="45" t="s">
        <v>19</v>
      </c>
      <c r="D19" s="45"/>
      <c r="E19" s="41"/>
      <c r="F19" s="70"/>
    </row>
    <row r="20" spans="1:6" ht="12.75">
      <c r="A20" s="45"/>
      <c r="C20"/>
      <c r="D20"/>
      <c r="E20"/>
      <c r="F20"/>
    </row>
    <row r="21" spans="1:6" ht="12.75">
      <c r="A21" s="45"/>
      <c r="C21"/>
      <c r="D21"/>
      <c r="E21"/>
      <c r="F21"/>
    </row>
    <row r="22" spans="1:6" ht="12.75">
      <c r="A22" s="45"/>
      <c r="C22"/>
      <c r="D22"/>
      <c r="E22"/>
      <c r="F22"/>
    </row>
    <row r="23" spans="1:6" ht="12.75">
      <c r="A23" s="45"/>
      <c r="C23"/>
      <c r="D23"/>
      <c r="E23"/>
      <c r="F23"/>
    </row>
    <row r="24" spans="1:6" ht="12.75">
      <c r="A24" s="45"/>
      <c r="C24"/>
      <c r="D24"/>
      <c r="E24"/>
      <c r="F24"/>
    </row>
    <row r="25" spans="1:6" ht="12.75">
      <c r="A25" s="45"/>
      <c r="C25"/>
      <c r="D25"/>
      <c r="E25"/>
      <c r="F25"/>
    </row>
    <row r="26" spans="3:6" ht="12.75">
      <c r="C26"/>
      <c r="D26"/>
      <c r="E26"/>
      <c r="F26"/>
    </row>
    <row r="27" spans="3:6" ht="12.75">
      <c r="C27"/>
      <c r="D27"/>
      <c r="E27"/>
      <c r="F27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  <row r="33" spans="3:6" ht="12.75">
      <c r="C33"/>
      <c r="D33"/>
      <c r="E33"/>
      <c r="F33"/>
    </row>
    <row r="34" spans="3:6" ht="12.75">
      <c r="C34"/>
      <c r="D34"/>
      <c r="E34"/>
      <c r="F34"/>
    </row>
    <row r="35" spans="3:6" ht="12.75">
      <c r="C35"/>
      <c r="D35"/>
      <c r="E35"/>
      <c r="F35"/>
    </row>
    <row r="36" spans="3:6" ht="12.75">
      <c r="C36"/>
      <c r="D36"/>
      <c r="E36"/>
      <c r="F36"/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/>
      <c r="D39"/>
      <c r="E39"/>
      <c r="F39"/>
    </row>
    <row r="40" spans="3:6" ht="12.75">
      <c r="C40"/>
      <c r="D40"/>
      <c r="E40"/>
      <c r="F40"/>
    </row>
    <row r="41" spans="3:6" ht="12.75">
      <c r="C41"/>
      <c r="D41"/>
      <c r="E41"/>
      <c r="F41"/>
    </row>
    <row r="42" spans="3:6" ht="12.75">
      <c r="C42"/>
      <c r="D42"/>
      <c r="E42"/>
      <c r="F42"/>
    </row>
    <row r="43" spans="3:6" ht="12.75">
      <c r="C43"/>
      <c r="D43"/>
      <c r="E43"/>
      <c r="F43"/>
    </row>
    <row r="44" spans="3:6" ht="12.75">
      <c r="C44"/>
      <c r="D44"/>
      <c r="E44"/>
      <c r="F44"/>
    </row>
    <row r="45" spans="3:6" ht="12.75">
      <c r="C45"/>
      <c r="D45"/>
      <c r="E45"/>
      <c r="F45"/>
    </row>
    <row r="46" spans="3:6" ht="12.75">
      <c r="C46"/>
      <c r="D46"/>
      <c r="E46"/>
      <c r="F46"/>
    </row>
    <row r="47" spans="3:6" ht="12.75">
      <c r="C47"/>
      <c r="D47"/>
      <c r="E47"/>
      <c r="F47"/>
    </row>
    <row r="48" spans="3:6" ht="12.75">
      <c r="C48"/>
      <c r="D48"/>
      <c r="E48"/>
      <c r="F48"/>
    </row>
    <row r="49" spans="3:6" ht="12.75">
      <c r="C49"/>
      <c r="D49"/>
      <c r="E49"/>
      <c r="F49"/>
    </row>
    <row r="50" spans="3:6" ht="12.75">
      <c r="C50"/>
      <c r="D50"/>
      <c r="E50"/>
      <c r="F50"/>
    </row>
    <row r="51" spans="3:6" ht="12.75">
      <c r="C51"/>
      <c r="D51"/>
      <c r="E51"/>
      <c r="F51"/>
    </row>
    <row r="52" spans="3:6" ht="12.75">
      <c r="C52"/>
      <c r="D52"/>
      <c r="E52"/>
      <c r="F52"/>
    </row>
    <row r="53" spans="3:6" ht="12.75">
      <c r="C53"/>
      <c r="D53"/>
      <c r="E53"/>
      <c r="F53"/>
    </row>
    <row r="54" spans="3:6" ht="12.75">
      <c r="C54"/>
      <c r="D54"/>
      <c r="E54"/>
      <c r="F54"/>
    </row>
    <row r="55" spans="3:6" ht="12.75">
      <c r="C55"/>
      <c r="D55"/>
      <c r="E55"/>
      <c r="F55"/>
    </row>
    <row r="56" spans="3:6" ht="12.75">
      <c r="C56"/>
      <c r="D56"/>
      <c r="E56"/>
      <c r="F56"/>
    </row>
    <row r="57" spans="3:6" ht="12.75">
      <c r="C57"/>
      <c r="D57"/>
      <c r="E57"/>
      <c r="F57"/>
    </row>
    <row r="58" spans="3:6" ht="12.75">
      <c r="C58"/>
      <c r="D58"/>
      <c r="E58"/>
      <c r="F58"/>
    </row>
    <row r="59" spans="3:6" ht="12.75">
      <c r="C59"/>
      <c r="D59"/>
      <c r="E59"/>
      <c r="F59"/>
    </row>
    <row r="60" spans="3:6" ht="12.75">
      <c r="C60"/>
      <c r="D60"/>
      <c r="E60"/>
      <c r="F60"/>
    </row>
    <row r="61" spans="3:6" ht="12.75">
      <c r="C61"/>
      <c r="D61"/>
      <c r="E61"/>
      <c r="F61"/>
    </row>
    <row r="62" spans="3:6" ht="12.75">
      <c r="C62"/>
      <c r="D62"/>
      <c r="E62"/>
      <c r="F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  <row r="89" spans="3:6" ht="12.75">
      <c r="C89"/>
      <c r="D89"/>
      <c r="E89"/>
      <c r="F89"/>
    </row>
    <row r="90" spans="3:6" ht="12.75">
      <c r="C90"/>
      <c r="D90"/>
      <c r="E90"/>
      <c r="F90"/>
    </row>
    <row r="91" spans="3:6" ht="12.75">
      <c r="C91"/>
      <c r="D91"/>
      <c r="E91"/>
      <c r="F91"/>
    </row>
    <row r="92" spans="3:6" ht="12.75">
      <c r="C92"/>
      <c r="D92"/>
      <c r="E92"/>
      <c r="F92"/>
    </row>
    <row r="93" spans="3:6" ht="12.75">
      <c r="C93"/>
      <c r="D93"/>
      <c r="E93"/>
      <c r="F93"/>
    </row>
    <row r="94" spans="3:6" ht="12.75">
      <c r="C94"/>
      <c r="D94"/>
      <c r="E94"/>
      <c r="F94"/>
    </row>
    <row r="95" spans="3:6" ht="12.75">
      <c r="C95"/>
      <c r="D95"/>
      <c r="E95"/>
      <c r="F95"/>
    </row>
    <row r="96" spans="3:6" ht="12.75">
      <c r="C96"/>
      <c r="D96"/>
      <c r="E96"/>
      <c r="F96"/>
    </row>
    <row r="97" spans="3:6" ht="12.75">
      <c r="C97"/>
      <c r="D97"/>
      <c r="E97"/>
      <c r="F97"/>
    </row>
    <row r="98" spans="3:6" ht="12.75">
      <c r="C98"/>
      <c r="D98"/>
      <c r="E98"/>
      <c r="F98"/>
    </row>
    <row r="99" spans="3:6" ht="12.75">
      <c r="C99"/>
      <c r="D99"/>
      <c r="E99"/>
      <c r="F99"/>
    </row>
    <row r="100" spans="3:6" ht="12.75">
      <c r="C100"/>
      <c r="D100"/>
      <c r="E100"/>
      <c r="F100"/>
    </row>
    <row r="101" spans="3:6" ht="12.75">
      <c r="C101"/>
      <c r="D101"/>
      <c r="E101"/>
      <c r="F101"/>
    </row>
    <row r="102" spans="3:6" ht="12.75">
      <c r="C102"/>
      <c r="D102"/>
      <c r="E102"/>
      <c r="F102"/>
    </row>
    <row r="103" spans="3:6" ht="12.75">
      <c r="C103"/>
      <c r="D103"/>
      <c r="E103"/>
      <c r="F103"/>
    </row>
    <row r="104" spans="3:6" ht="12.75">
      <c r="C104"/>
      <c r="D104"/>
      <c r="E104"/>
      <c r="F104"/>
    </row>
    <row r="105" spans="3:6" ht="12.75">
      <c r="C105"/>
      <c r="D105"/>
      <c r="E105"/>
      <c r="F105"/>
    </row>
    <row r="106" spans="3:6" ht="12.75">
      <c r="C106"/>
      <c r="D106"/>
      <c r="E106"/>
      <c r="F106"/>
    </row>
    <row r="107" spans="3:6" ht="12.75">
      <c r="C107"/>
      <c r="D107"/>
      <c r="E107"/>
      <c r="F107"/>
    </row>
    <row r="108" spans="3:6" ht="12.75">
      <c r="C108"/>
      <c r="D108"/>
      <c r="E108"/>
      <c r="F108"/>
    </row>
    <row r="109" spans="3:6" ht="12.75">
      <c r="C109"/>
      <c r="D109"/>
      <c r="E109"/>
      <c r="F109"/>
    </row>
    <row r="110" spans="3:6" ht="12.75">
      <c r="C110"/>
      <c r="D110"/>
      <c r="E110"/>
      <c r="F110"/>
    </row>
    <row r="111" spans="3:6" ht="12.75">
      <c r="C111"/>
      <c r="D111"/>
      <c r="E111"/>
      <c r="F111"/>
    </row>
    <row r="112" spans="3:6" ht="12.75">
      <c r="C112"/>
      <c r="D112"/>
      <c r="E112"/>
      <c r="F112"/>
    </row>
    <row r="113" spans="3:6" ht="12.75">
      <c r="C113"/>
      <c r="D113"/>
      <c r="E113"/>
      <c r="F113"/>
    </row>
    <row r="114" spans="3:6" ht="12.75">
      <c r="C114"/>
      <c r="D114"/>
      <c r="E114"/>
      <c r="F114"/>
    </row>
    <row r="115" spans="3:6" ht="12.75">
      <c r="C115"/>
      <c r="D115"/>
      <c r="E115"/>
      <c r="F115"/>
    </row>
    <row r="116" spans="3:6" ht="12.75">
      <c r="C116"/>
      <c r="D116"/>
      <c r="E116"/>
      <c r="F116"/>
    </row>
    <row r="117" spans="3:6" ht="12.75">
      <c r="C117"/>
      <c r="D117"/>
      <c r="E117"/>
      <c r="F117"/>
    </row>
    <row r="118" spans="3:6" ht="12.75">
      <c r="C118"/>
      <c r="D118"/>
      <c r="E118"/>
      <c r="F118"/>
    </row>
    <row r="119" spans="3:6" ht="12.75">
      <c r="C119"/>
      <c r="D119"/>
      <c r="E119"/>
      <c r="F119"/>
    </row>
    <row r="120" spans="3:6" ht="12.75">
      <c r="C120"/>
      <c r="D120"/>
      <c r="E120"/>
      <c r="F120"/>
    </row>
    <row r="121" spans="3:6" ht="12.75">
      <c r="C121"/>
      <c r="D121"/>
      <c r="E121"/>
      <c r="F121"/>
    </row>
    <row r="122" spans="3:6" ht="12.75">
      <c r="C122"/>
      <c r="D122"/>
      <c r="E122"/>
      <c r="F122"/>
    </row>
    <row r="123" spans="3:6" ht="12.75">
      <c r="C123"/>
      <c r="D123"/>
      <c r="E123"/>
      <c r="F123"/>
    </row>
    <row r="124" spans="3:6" ht="12.75">
      <c r="C124"/>
      <c r="D124"/>
      <c r="E124"/>
      <c r="F124"/>
    </row>
    <row r="125" spans="3:6" ht="12.75">
      <c r="C125"/>
      <c r="D125"/>
      <c r="E125"/>
      <c r="F125"/>
    </row>
    <row r="126" spans="3:6" ht="12.75">
      <c r="C126"/>
      <c r="D126"/>
      <c r="E126"/>
      <c r="F126"/>
    </row>
    <row r="127" spans="3:6" ht="12.75">
      <c r="C127"/>
      <c r="D127"/>
      <c r="E127"/>
      <c r="F127"/>
    </row>
    <row r="128" spans="3:6" ht="12.75">
      <c r="C128"/>
      <c r="D128"/>
      <c r="E128"/>
      <c r="F128"/>
    </row>
    <row r="129" spans="3:6" ht="12.75">
      <c r="C129"/>
      <c r="D129"/>
      <c r="E129"/>
      <c r="F129"/>
    </row>
    <row r="130" spans="3:6" ht="12.75">
      <c r="C130"/>
      <c r="D130"/>
      <c r="E130"/>
      <c r="F130"/>
    </row>
    <row r="131" spans="3:6" ht="12.75">
      <c r="C131"/>
      <c r="D131"/>
      <c r="E131"/>
      <c r="F131"/>
    </row>
    <row r="132" spans="3:6" ht="12.75">
      <c r="C132"/>
      <c r="D132"/>
      <c r="E132"/>
      <c r="F132"/>
    </row>
    <row r="133" spans="3:6" ht="12.75">
      <c r="C133"/>
      <c r="D133"/>
      <c r="E133"/>
      <c r="F133"/>
    </row>
    <row r="134" spans="3:6" ht="12.75">
      <c r="C134"/>
      <c r="D134"/>
      <c r="E134"/>
      <c r="F134"/>
    </row>
    <row r="135" spans="3:6" ht="12.75">
      <c r="C135"/>
      <c r="D135"/>
      <c r="E135"/>
      <c r="F135"/>
    </row>
    <row r="136" spans="3:6" ht="12.75">
      <c r="C136"/>
      <c r="D136"/>
      <c r="E136"/>
      <c r="F136"/>
    </row>
    <row r="137" spans="3:6" ht="12.75">
      <c r="C137"/>
      <c r="D137"/>
      <c r="E137"/>
      <c r="F137"/>
    </row>
    <row r="138" spans="3:6" ht="12.75">
      <c r="C138"/>
      <c r="D138"/>
      <c r="E138"/>
      <c r="F138"/>
    </row>
    <row r="139" spans="3:6" ht="12.75">
      <c r="C139"/>
      <c r="D139"/>
      <c r="E139"/>
      <c r="F139"/>
    </row>
    <row r="140" spans="3:6" ht="12.75">
      <c r="C140"/>
      <c r="D140"/>
      <c r="E140"/>
      <c r="F140"/>
    </row>
    <row r="141" spans="3:6" ht="12.75">
      <c r="C141"/>
      <c r="D141"/>
      <c r="E141"/>
      <c r="F141"/>
    </row>
    <row r="142" spans="3:6" ht="12.75">
      <c r="C142"/>
      <c r="D142"/>
      <c r="E142"/>
      <c r="F142"/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  <row r="165" spans="3:6" ht="12.75">
      <c r="C165"/>
      <c r="D165"/>
      <c r="E165"/>
      <c r="F165"/>
    </row>
    <row r="166" spans="3:6" ht="12.75">
      <c r="C166"/>
      <c r="D166"/>
      <c r="E166"/>
      <c r="F166"/>
    </row>
    <row r="167" spans="3:6" ht="12.75">
      <c r="C167"/>
      <c r="D167"/>
      <c r="E167"/>
      <c r="F167"/>
    </row>
    <row r="168" spans="3:6" ht="12.75">
      <c r="C168"/>
      <c r="D168"/>
      <c r="E168"/>
      <c r="F168"/>
    </row>
    <row r="169" spans="3:6" ht="12.75">
      <c r="C169"/>
      <c r="D169"/>
      <c r="E169"/>
      <c r="F169"/>
    </row>
    <row r="170" spans="3:6" ht="12.75">
      <c r="C170"/>
      <c r="D170"/>
      <c r="E170"/>
      <c r="F170"/>
    </row>
    <row r="171" spans="3:6" ht="12.75">
      <c r="C171"/>
      <c r="D171"/>
      <c r="E171"/>
      <c r="F171"/>
    </row>
    <row r="172" spans="3:6" ht="12.75">
      <c r="C172"/>
      <c r="D172"/>
      <c r="E172"/>
      <c r="F172"/>
    </row>
    <row r="173" spans="3:6" ht="12.75">
      <c r="C173"/>
      <c r="D173"/>
      <c r="E173"/>
      <c r="F173"/>
    </row>
    <row r="174" spans="3:6" ht="12.75">
      <c r="C174"/>
      <c r="D174"/>
      <c r="E174"/>
      <c r="F174"/>
    </row>
    <row r="175" spans="3:6" ht="12.75">
      <c r="C175"/>
      <c r="D175"/>
      <c r="E175"/>
      <c r="F175"/>
    </row>
    <row r="176" spans="3:6" ht="12.75">
      <c r="C176"/>
      <c r="D176"/>
      <c r="E176"/>
      <c r="F176"/>
    </row>
    <row r="177" spans="3:6" ht="12.75">
      <c r="C177"/>
      <c r="D177"/>
      <c r="E177"/>
      <c r="F177"/>
    </row>
    <row r="178" spans="3:6" ht="12.75">
      <c r="C178"/>
      <c r="D178"/>
      <c r="E178"/>
      <c r="F178"/>
    </row>
    <row r="179" spans="3:6" ht="12.75">
      <c r="C179"/>
      <c r="D179"/>
      <c r="E179"/>
      <c r="F179"/>
    </row>
    <row r="180" spans="3:6" ht="12.75">
      <c r="C180"/>
      <c r="D180"/>
      <c r="E180"/>
      <c r="F180"/>
    </row>
    <row r="181" spans="3:6" ht="12.75">
      <c r="C181"/>
      <c r="D181"/>
      <c r="E181"/>
      <c r="F181"/>
    </row>
    <row r="182" spans="3:6" ht="12.75">
      <c r="C182"/>
      <c r="D182"/>
      <c r="E182"/>
      <c r="F182"/>
    </row>
    <row r="183" spans="3:6" ht="12.75">
      <c r="C183"/>
      <c r="D183"/>
      <c r="E183"/>
      <c r="F183"/>
    </row>
    <row r="184" spans="3:6" ht="12.75">
      <c r="C184"/>
      <c r="D184"/>
      <c r="E184"/>
      <c r="F184"/>
    </row>
    <row r="185" spans="3:6" ht="12.75">
      <c r="C185"/>
      <c r="D185"/>
      <c r="E185"/>
      <c r="F185"/>
    </row>
    <row r="186" spans="3:6" ht="12.75">
      <c r="C186"/>
      <c r="D186"/>
      <c r="E186"/>
      <c r="F186"/>
    </row>
    <row r="187" spans="3:6" ht="12.75">
      <c r="C187"/>
      <c r="D187"/>
      <c r="E187"/>
      <c r="F187"/>
    </row>
    <row r="188" spans="3:6" ht="12.75">
      <c r="C188"/>
      <c r="D188"/>
      <c r="E188"/>
      <c r="F188"/>
    </row>
    <row r="189" spans="3:6" ht="12.75">
      <c r="C189"/>
      <c r="D189"/>
      <c r="E189"/>
      <c r="F189"/>
    </row>
    <row r="190" spans="3:6" ht="12.75">
      <c r="C190"/>
      <c r="D190"/>
      <c r="E190"/>
      <c r="F190"/>
    </row>
    <row r="191" spans="3:6" ht="12.75">
      <c r="C191"/>
      <c r="D191"/>
      <c r="E191"/>
      <c r="F191"/>
    </row>
    <row r="192" spans="3:6" ht="12.75">
      <c r="C192"/>
      <c r="D192"/>
      <c r="E192"/>
      <c r="F192"/>
    </row>
    <row r="193" spans="3:6" ht="12.75">
      <c r="C193"/>
      <c r="D193"/>
      <c r="E193"/>
      <c r="F193"/>
    </row>
    <row r="194" spans="3:6" ht="12.75">
      <c r="C194"/>
      <c r="D194"/>
      <c r="E194"/>
      <c r="F194"/>
    </row>
    <row r="195" spans="3:6" ht="12.75">
      <c r="C195"/>
      <c r="D195"/>
      <c r="E195"/>
      <c r="F195"/>
    </row>
    <row r="196" spans="3:6" ht="12.75">
      <c r="C196"/>
      <c r="D196"/>
      <c r="E196"/>
      <c r="F196"/>
    </row>
    <row r="197" spans="3:6" ht="12.75">
      <c r="C197"/>
      <c r="D197"/>
      <c r="E197"/>
      <c r="F197"/>
    </row>
    <row r="198" spans="3:6" ht="12.75">
      <c r="C198"/>
      <c r="D198"/>
      <c r="E198"/>
      <c r="F198"/>
    </row>
    <row r="199" spans="3:6" ht="12.75">
      <c r="C199"/>
      <c r="D199"/>
      <c r="E199"/>
      <c r="F199"/>
    </row>
    <row r="200" spans="3:6" ht="12.75">
      <c r="C200"/>
      <c r="D200"/>
      <c r="E200"/>
      <c r="F200"/>
    </row>
    <row r="201" spans="3:6" ht="12.75">
      <c r="C201"/>
      <c r="D201"/>
      <c r="E201"/>
      <c r="F201"/>
    </row>
    <row r="202" spans="3:6" ht="12.75">
      <c r="C202"/>
      <c r="D202"/>
      <c r="E202"/>
      <c r="F202"/>
    </row>
    <row r="203" spans="3:6" ht="12.75">
      <c r="C203"/>
      <c r="D203"/>
      <c r="E203"/>
      <c r="F203"/>
    </row>
    <row r="204" spans="3:6" ht="12.75">
      <c r="C204"/>
      <c r="D204"/>
      <c r="E204"/>
      <c r="F204"/>
    </row>
    <row r="205" spans="3:6" ht="12.75">
      <c r="C205"/>
      <c r="D205"/>
      <c r="E205"/>
      <c r="F205"/>
    </row>
    <row r="206" spans="3:6" ht="12.75">
      <c r="C206"/>
      <c r="D206"/>
      <c r="E206"/>
      <c r="F206"/>
    </row>
  </sheetData>
  <sheetProtection password="DC07" sheet="1"/>
  <printOptions/>
  <pageMargins left="1.0236220472440944" right="0.75" top="1.1811023622047245" bottom="0.7874015748031497" header="0.3937007874015748" footer="0.3937007874015748"/>
  <pageSetup horizontalDpi="600" verticalDpi="600" orientation="portrait" paperSize="9" r:id="rId1"/>
  <headerFooter alignWithMargins="0">
    <oddHeader>&amp;C&amp;A</oddHeader>
    <oddFooter>&amp;R&amp;"Arial CE,Krepko"&amp;16 4.3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4.125" style="128" customWidth="1"/>
    <col min="2" max="2" width="46.25390625" style="90" customWidth="1"/>
    <col min="3" max="3" width="0.12890625" style="90" hidden="1" customWidth="1"/>
    <col min="4" max="4" width="0.37109375" style="90" hidden="1" customWidth="1"/>
    <col min="5" max="5" width="5.00390625" style="91" customWidth="1"/>
    <col min="6" max="6" width="6.875" style="92" customWidth="1"/>
    <col min="7" max="7" width="1.625" style="93" hidden="1" customWidth="1"/>
    <col min="8" max="8" width="12.25390625" style="94" customWidth="1"/>
    <col min="9" max="9" width="6.625" style="95" hidden="1" customWidth="1"/>
    <col min="10" max="10" width="14.75390625" style="96" customWidth="1"/>
    <col min="11" max="16384" width="9.125" style="95" customWidth="1"/>
  </cols>
  <sheetData>
    <row r="1" ht="12.75">
      <c r="A1" s="89">
        <v>1.1</v>
      </c>
    </row>
    <row r="2" spans="1:10" s="106" customFormat="1" ht="20.25">
      <c r="A2" s="97"/>
      <c r="B2" s="98" t="s">
        <v>90</v>
      </c>
      <c r="C2" s="99"/>
      <c r="D2" s="99"/>
      <c r="E2" s="100"/>
      <c r="F2" s="101"/>
      <c r="G2" s="102"/>
      <c r="H2" s="103"/>
      <c r="I2" s="104"/>
      <c r="J2" s="105"/>
    </row>
    <row r="3" spans="1:10" s="115" customFormat="1" ht="18">
      <c r="A3" s="107"/>
      <c r="B3" s="108"/>
      <c r="C3" s="108"/>
      <c r="D3" s="108"/>
      <c r="E3" s="109"/>
      <c r="F3" s="110"/>
      <c r="G3" s="111"/>
      <c r="H3" s="112"/>
      <c r="I3" s="113"/>
      <c r="J3" s="114"/>
    </row>
    <row r="4" spans="1:4" ht="15.75">
      <c r="A4" s="116" t="s">
        <v>91</v>
      </c>
      <c r="B4" s="117" t="s">
        <v>92</v>
      </c>
      <c r="C4" s="117"/>
      <c r="D4" s="117"/>
    </row>
    <row r="5" spans="1:10" ht="12.75">
      <c r="A5" s="118" t="s">
        <v>93</v>
      </c>
      <c r="B5" s="119" t="s">
        <v>94</v>
      </c>
      <c r="C5" s="119"/>
      <c r="D5" s="119"/>
      <c r="E5" s="120" t="s">
        <v>95</v>
      </c>
      <c r="F5" s="121" t="s">
        <v>96</v>
      </c>
      <c r="G5" s="122"/>
      <c r="H5" s="123" t="s">
        <v>97</v>
      </c>
      <c r="I5" s="124"/>
      <c r="J5" s="125" t="s">
        <v>98</v>
      </c>
    </row>
    <row r="6" spans="1:10" ht="12.75">
      <c r="A6" s="118"/>
      <c r="B6" s="119"/>
      <c r="C6" s="119"/>
      <c r="D6" s="119"/>
      <c r="E6" s="120"/>
      <c r="F6" s="121"/>
      <c r="G6" s="122"/>
      <c r="H6" s="123"/>
      <c r="I6" s="124"/>
      <c r="J6" s="125"/>
    </row>
    <row r="8" spans="1:4" ht="12.75">
      <c r="A8" s="126" t="s">
        <v>99</v>
      </c>
      <c r="B8" s="127" t="s">
        <v>101</v>
      </c>
      <c r="C8" s="127"/>
      <c r="D8" s="127"/>
    </row>
    <row r="9" spans="1:4" ht="12.75">
      <c r="A9" s="126"/>
      <c r="B9" s="127"/>
      <c r="C9" s="127"/>
      <c r="D9" s="127"/>
    </row>
    <row r="10" spans="1:4" ht="25.5">
      <c r="A10" s="128" t="s">
        <v>23</v>
      </c>
      <c r="B10" s="130" t="s">
        <v>102</v>
      </c>
      <c r="C10" s="130"/>
      <c r="D10" s="130"/>
    </row>
    <row r="11" spans="2:10" ht="12.75">
      <c r="B11" s="90" t="s">
        <v>103</v>
      </c>
      <c r="E11" s="91" t="s">
        <v>31</v>
      </c>
      <c r="F11" s="92">
        <v>275</v>
      </c>
      <c r="H11" s="222"/>
      <c r="J11" s="96">
        <f>F11*H11</f>
        <v>0</v>
      </c>
    </row>
    <row r="12" spans="2:10" ht="12.75">
      <c r="B12" s="90" t="s">
        <v>104</v>
      </c>
      <c r="E12" s="91" t="s">
        <v>31</v>
      </c>
      <c r="F12" s="92">
        <v>95</v>
      </c>
      <c r="H12" s="222"/>
      <c r="J12" s="96">
        <f>F12*H12</f>
        <v>0</v>
      </c>
    </row>
    <row r="13" spans="1:10" ht="12.75">
      <c r="A13" s="151"/>
      <c r="B13" s="130"/>
      <c r="C13" s="130"/>
      <c r="D13" s="130"/>
      <c r="E13" s="152"/>
      <c r="F13" s="153"/>
      <c r="H13" s="154"/>
      <c r="I13" s="93"/>
      <c r="J13" s="155"/>
    </row>
    <row r="14" spans="1:10" ht="12.75">
      <c r="A14" s="151"/>
      <c r="B14" s="156" t="s">
        <v>12</v>
      </c>
      <c r="C14" s="156"/>
      <c r="D14" s="156"/>
      <c r="E14" s="152"/>
      <c r="F14" s="153"/>
      <c r="H14" s="154"/>
      <c r="I14" s="93"/>
      <c r="J14" s="157">
        <f>SUM(J10:J12)</f>
        <v>0</v>
      </c>
    </row>
    <row r="16" spans="2:4" ht="12.75">
      <c r="B16" s="127"/>
      <c r="C16" s="127"/>
      <c r="D16" s="127"/>
    </row>
    <row r="17" spans="1:4" ht="12.75">
      <c r="A17" s="126" t="s">
        <v>100</v>
      </c>
      <c r="B17" s="127" t="s">
        <v>106</v>
      </c>
      <c r="C17" s="127"/>
      <c r="D17" s="127"/>
    </row>
    <row r="19" spans="1:10" ht="50.25" customHeight="1">
      <c r="A19" s="128" t="s">
        <v>23</v>
      </c>
      <c r="B19" s="90" t="s">
        <v>107</v>
      </c>
      <c r="E19" s="91" t="s">
        <v>31</v>
      </c>
      <c r="F19" s="92">
        <v>210</v>
      </c>
      <c r="H19" s="222"/>
      <c r="J19" s="96">
        <f>H19*F19</f>
        <v>0</v>
      </c>
    </row>
    <row r="21" spans="1:10" ht="52.5" customHeight="1">
      <c r="A21" s="128" t="s">
        <v>24</v>
      </c>
      <c r="B21" s="48" t="s">
        <v>108</v>
      </c>
      <c r="C21" s="48"/>
      <c r="D21" s="48"/>
      <c r="E21" s="91" t="s">
        <v>13</v>
      </c>
      <c r="F21" s="92">
        <v>7</v>
      </c>
      <c r="H21" s="222"/>
      <c r="J21" s="96">
        <f>H21*F21</f>
        <v>0</v>
      </c>
    </row>
    <row r="22" spans="2:4" ht="12.75" customHeight="1">
      <c r="B22" s="48"/>
      <c r="C22" s="48"/>
      <c r="D22" s="48"/>
    </row>
    <row r="23" spans="1:10" ht="38.25">
      <c r="A23" s="128" t="s">
        <v>21</v>
      </c>
      <c r="B23" s="90" t="s">
        <v>109</v>
      </c>
      <c r="E23" s="91" t="s">
        <v>13</v>
      </c>
      <c r="F23" s="92">
        <v>22</v>
      </c>
      <c r="H23" s="222"/>
      <c r="J23" s="96">
        <f>H23*F23</f>
        <v>0</v>
      </c>
    </row>
    <row r="24" spans="2:10" ht="12.75">
      <c r="B24" s="127" t="s">
        <v>12</v>
      </c>
      <c r="C24" s="127"/>
      <c r="D24" s="127"/>
      <c r="J24" s="129">
        <f>SUM(J19:J23)</f>
        <v>0</v>
      </c>
    </row>
    <row r="25" spans="2:10" ht="12.75">
      <c r="B25" s="127"/>
      <c r="C25" s="127"/>
      <c r="D25" s="127"/>
      <c r="J25" s="129"/>
    </row>
    <row r="26" spans="2:10" ht="12.75">
      <c r="B26" s="127"/>
      <c r="C26" s="127"/>
      <c r="D26" s="127"/>
      <c r="J26" s="129"/>
    </row>
    <row r="27" spans="1:4" ht="15.75">
      <c r="A27" s="131" t="s">
        <v>110</v>
      </c>
      <c r="B27" s="132" t="s">
        <v>111</v>
      </c>
      <c r="C27" s="132"/>
      <c r="D27" s="132"/>
    </row>
    <row r="28" spans="1:10" ht="12.75">
      <c r="A28" s="118" t="s">
        <v>93</v>
      </c>
      <c r="B28" s="119" t="s">
        <v>94</v>
      </c>
      <c r="C28" s="119"/>
      <c r="D28" s="119"/>
      <c r="E28" s="120" t="s">
        <v>95</v>
      </c>
      <c r="F28" s="121" t="s">
        <v>96</v>
      </c>
      <c r="G28" s="122"/>
      <c r="H28" s="123" t="s">
        <v>97</v>
      </c>
      <c r="I28" s="124"/>
      <c r="J28" s="125" t="s">
        <v>98</v>
      </c>
    </row>
    <row r="29" spans="1:10" ht="12.75">
      <c r="A29" s="118"/>
      <c r="B29" s="119"/>
      <c r="C29" s="119"/>
      <c r="D29" s="119"/>
      <c r="E29" s="120"/>
      <c r="F29" s="121"/>
      <c r="G29" s="122"/>
      <c r="H29" s="123"/>
      <c r="I29" s="124"/>
      <c r="J29" s="125"/>
    </row>
    <row r="30" spans="1:10" ht="12.75">
      <c r="A30" s="128" t="s">
        <v>23</v>
      </c>
      <c r="B30" s="90" t="s">
        <v>112</v>
      </c>
      <c r="E30" s="91" t="s">
        <v>31</v>
      </c>
      <c r="F30" s="92">
        <v>180</v>
      </c>
      <c r="G30" s="93">
        <v>25000</v>
      </c>
      <c r="H30" s="222"/>
      <c r="J30" s="96">
        <f>F30*H30</f>
        <v>0</v>
      </c>
    </row>
    <row r="32" spans="1:10" ht="12.75">
      <c r="A32" s="128" t="s">
        <v>24</v>
      </c>
      <c r="B32" s="90" t="s">
        <v>113</v>
      </c>
      <c r="E32" s="91" t="s">
        <v>105</v>
      </c>
      <c r="F32" s="92">
        <v>1</v>
      </c>
      <c r="G32" s="93">
        <f>1200*8</f>
        <v>9600</v>
      </c>
      <c r="H32" s="222"/>
      <c r="J32" s="96">
        <f>F32*H32</f>
        <v>0</v>
      </c>
    </row>
    <row r="33" spans="1:10" s="133" customFormat="1" ht="12.75">
      <c r="A33" s="128"/>
      <c r="B33" s="90" t="s">
        <v>114</v>
      </c>
      <c r="C33" s="90"/>
      <c r="D33" s="90"/>
      <c r="E33" s="91"/>
      <c r="F33" s="92"/>
      <c r="G33" s="93"/>
      <c r="H33" s="94"/>
      <c r="I33" s="95"/>
      <c r="J33" s="96"/>
    </row>
    <row r="35" spans="2:10" ht="12.75">
      <c r="B35" s="127" t="s">
        <v>12</v>
      </c>
      <c r="C35" s="127"/>
      <c r="D35" s="127"/>
      <c r="J35" s="129">
        <f>SUM(J30:J33)</f>
        <v>0</v>
      </c>
    </row>
    <row r="36" spans="2:4" ht="15.75">
      <c r="B36" s="132"/>
      <c r="C36" s="132"/>
      <c r="D36" s="132"/>
    </row>
    <row r="38" ht="12.75">
      <c r="J38" s="129"/>
    </row>
    <row r="39" spans="2:10" ht="18">
      <c r="B39" s="134" t="s">
        <v>26</v>
      </c>
      <c r="C39" s="134"/>
      <c r="D39" s="134"/>
      <c r="J39" s="129"/>
    </row>
    <row r="40" ht="12.75">
      <c r="J40" s="129"/>
    </row>
    <row r="41" spans="1:10" s="133" customFormat="1" ht="12.75">
      <c r="A41" s="126" t="s">
        <v>91</v>
      </c>
      <c r="B41" s="127" t="s">
        <v>92</v>
      </c>
      <c r="C41" s="127"/>
      <c r="D41" s="127"/>
      <c r="E41" s="135"/>
      <c r="F41" s="136"/>
      <c r="G41" s="137"/>
      <c r="H41" s="138"/>
      <c r="J41" s="129"/>
    </row>
    <row r="42" ht="12.75">
      <c r="J42" s="129"/>
    </row>
    <row r="43" spans="1:10" s="133" customFormat="1" ht="12.75">
      <c r="A43" s="128" t="s">
        <v>99</v>
      </c>
      <c r="B43" s="90" t="s">
        <v>115</v>
      </c>
      <c r="C43" s="90"/>
      <c r="D43" s="90"/>
      <c r="E43" s="91"/>
      <c r="F43" s="92"/>
      <c r="G43" s="93"/>
      <c r="H43" s="94"/>
      <c r="I43" s="95"/>
      <c r="J43" s="129">
        <f>J14</f>
        <v>0</v>
      </c>
    </row>
    <row r="44" spans="1:10" s="133" customFormat="1" ht="12.75">
      <c r="A44" s="128" t="s">
        <v>100</v>
      </c>
      <c r="B44" s="90" t="s">
        <v>106</v>
      </c>
      <c r="C44" s="90"/>
      <c r="D44" s="90"/>
      <c r="E44" s="91"/>
      <c r="F44" s="92"/>
      <c r="G44" s="93"/>
      <c r="H44" s="94"/>
      <c r="I44" s="95"/>
      <c r="J44" s="129">
        <f>J24</f>
        <v>0</v>
      </c>
    </row>
    <row r="45" spans="1:10" s="133" customFormat="1" ht="12.75">
      <c r="A45" s="128"/>
      <c r="B45" s="90"/>
      <c r="C45" s="90"/>
      <c r="D45" s="90"/>
      <c r="E45" s="91"/>
      <c r="F45" s="92"/>
      <c r="G45" s="93"/>
      <c r="H45" s="94"/>
      <c r="I45" s="95"/>
      <c r="J45" s="129"/>
    </row>
    <row r="46" spans="1:10" s="133" customFormat="1" ht="12.75">
      <c r="A46" s="126" t="s">
        <v>110</v>
      </c>
      <c r="B46" s="127" t="s">
        <v>111</v>
      </c>
      <c r="C46" s="127"/>
      <c r="D46" s="127"/>
      <c r="E46" s="135"/>
      <c r="F46" s="136"/>
      <c r="G46" s="137"/>
      <c r="H46" s="138"/>
      <c r="J46" s="129">
        <f>J35</f>
        <v>0</v>
      </c>
    </row>
    <row r="47" spans="1:9" ht="12.75">
      <c r="A47" s="126"/>
      <c r="B47" s="127"/>
      <c r="C47" s="127"/>
      <c r="D47" s="127"/>
      <c r="E47" s="135"/>
      <c r="F47" s="136"/>
      <c r="G47" s="137"/>
      <c r="H47" s="138"/>
      <c r="I47" s="133"/>
    </row>
    <row r="48" spans="1:9" ht="12.75">
      <c r="A48" s="126"/>
      <c r="B48" s="127"/>
      <c r="C48" s="127"/>
      <c r="D48" s="127"/>
      <c r="E48" s="135"/>
      <c r="F48" s="136"/>
      <c r="G48" s="137"/>
      <c r="H48" s="138"/>
      <c r="I48" s="133"/>
    </row>
    <row r="49" spans="1:11" ht="12.75">
      <c r="A49" s="126"/>
      <c r="B49" s="127" t="s">
        <v>12</v>
      </c>
      <c r="C49" s="127"/>
      <c r="D49" s="127"/>
      <c r="E49" s="135"/>
      <c r="F49" s="136"/>
      <c r="G49" s="137"/>
      <c r="H49" s="138"/>
      <c r="I49" s="133"/>
      <c r="J49" s="129">
        <f>SUM(J43:J46)</f>
        <v>0</v>
      </c>
      <c r="K49" s="158"/>
    </row>
    <row r="52" spans="2:4" ht="12.75">
      <c r="B52" s="139"/>
      <c r="C52" s="139"/>
      <c r="D52" s="139"/>
    </row>
    <row r="66" spans="1:10" s="140" customFormat="1" ht="15.75">
      <c r="A66" s="128"/>
      <c r="B66" s="90"/>
      <c r="C66" s="90"/>
      <c r="D66" s="90"/>
      <c r="E66" s="91"/>
      <c r="F66" s="92"/>
      <c r="G66" s="93"/>
      <c r="H66" s="94"/>
      <c r="I66" s="95"/>
      <c r="J66" s="96"/>
    </row>
    <row r="69" spans="2:4" ht="15.75">
      <c r="B69" s="141"/>
      <c r="C69" s="141"/>
      <c r="D69" s="141"/>
    </row>
  </sheetData>
  <sheetProtection password="DC0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Gantar</dc:creator>
  <cp:keywords/>
  <dc:description/>
  <cp:lastModifiedBy>Miran Sirc</cp:lastModifiedBy>
  <cp:lastPrinted>2017-06-12T12:28:29Z</cp:lastPrinted>
  <dcterms:created xsi:type="dcterms:W3CDTF">1998-06-19T12:33:08Z</dcterms:created>
  <dcterms:modified xsi:type="dcterms:W3CDTF">2017-07-18T13:59:24Z</dcterms:modified>
  <cp:category/>
  <cp:version/>
  <cp:contentType/>
  <cp:contentStatus/>
</cp:coreProperties>
</file>